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START" sheetId="1" state="visible" r:id="rId3"/>
    <sheet name="01_POSITION" sheetId="2" state="visible" r:id="rId4"/>
    <sheet name="02_SELECTION_CRITERIA" sheetId="3" state="visible" r:id="rId5"/>
    <sheet name="03_INTERVIEW_GUIDE" sheetId="4" state="visible" r:id="rId6"/>
    <sheet name="04_CANDIDATES" sheetId="5" state="visible" r:id="rId7"/>
    <sheet name="05_CANDIDATE_SCORECARD" sheetId="6" state="visible" r:id="rId8"/>
    <sheet name="06_FINALISTS_COMPARISON" sheetId="7" state="visible" r:id="rId9"/>
    <sheet name="07_RECRUITMENT_PIPELINE" sheetId="8" state="visible" r:id="rId10"/>
    <sheet name="08_DASHBOARD" sheetId="9" state="visible" r:id="rId11"/>
    <sheet name="09_FINAL_REPORT" sheetId="10" state="visible" r:id="rId12"/>
    <sheet name="10_LISTS_SETTINGS" sheetId="11" state="visible" r:id="rId13"/>
  </sheets>
  <definedNames>
    <definedName function="false" hidden="true" localSheetId="5" name="_xlnm._FilterDatabase" vbProcedure="false">'05_CANDIDATE_SCORECARD'!$A$46:$Y$106</definedName>
    <definedName function="false" hidden="false" localSheetId="8" name="_xlnm.Print_Area" vbProcedure="false">'08_DASHBOARD'!$A$1:$T$54</definedName>
    <definedName function="false" hidden="false" localSheetId="9" name="_xlnm.Print_Area" vbProcedure="false">'09_FINAL_REPORT'!$A$1:$B$41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<sst xmlns="http://schemas.openxmlformats.org/spreadsheetml/2006/main" count="439" uniqueCount="313">
  <si>
    <t xml:space="preserve">HR ADRIA HUB</t>
  </si>
  <si>
    <t xml:space="preserve">Recruitment &amp; Selection Toolkit</t>
  </si>
  <si>
    <t xml:space="preserve">Kompletan alat za definisanje pozicije, strukturirano bodovanje kandidata i profesionalno dokumentovanje selekcijske odluke.</t>
  </si>
  <si>
    <t xml:space="preserve">POZICIJA — PREGLED UŽIVO</t>
  </si>
  <si>
    <t xml:space="preserve">Naziv pozicije</t>
  </si>
  <si>
    <t xml:space="preserve">Hiring Manager</t>
  </si>
  <si>
    <t xml:space="preserve">Recruiter</t>
  </si>
  <si>
    <t xml:space="preserve">Datum otvaranja</t>
  </si>
  <si>
    <t xml:space="preserve">Target Hire Date</t>
  </si>
  <si>
    <t xml:space="preserve">Status procesa</t>
  </si>
  <si>
    <t xml:space="preserve">NAVIGACIJA</t>
  </si>
  <si>
    <t xml:space="preserve">01 · POSITION</t>
  </si>
  <si>
    <t xml:space="preserve">02 · CRITERIA</t>
  </si>
  <si>
    <t xml:space="preserve">03 · INTERVIEW</t>
  </si>
  <si>
    <t xml:space="preserve">04 · CANDIDATES</t>
  </si>
  <si>
    <t xml:space="preserve">05 · SCORECARD</t>
  </si>
  <si>
    <t xml:space="preserve">06 · COMPARE</t>
  </si>
  <si>
    <t xml:space="preserve">07 · PIPELINE</t>
  </si>
  <si>
    <t xml:space="preserve">08 · DASHBOARD</t>
  </si>
  <si>
    <t xml:space="preserve">09 · FINAL REPORT</t>
  </si>
  <si>
    <t xml:space="preserve">KAKO KORISTITI ALAT — 7 KORAKA</t>
  </si>
  <si>
    <t xml:space="preserve">1.</t>
  </si>
  <si>
    <t xml:space="preserve">Define Position — unesite osnovne podatke o poziciji (01_POSITION).</t>
  </si>
  <si>
    <t xml:space="preserve">2.</t>
  </si>
  <si>
    <t xml:space="preserve">Set Criteria — definišite i ponderišite kriterije selekcije (02_SELECTION_CRITERIA).</t>
  </si>
  <si>
    <t xml:space="preserve">3.</t>
  </si>
  <si>
    <t xml:space="preserve">Add Candidates — unesite kandidate u bazu (04_CANDIDATES).</t>
  </si>
  <si>
    <t xml:space="preserve">4.</t>
  </si>
  <si>
    <t xml:space="preserve">Conduct Interviews — koristite strukturirani vodič (03_INTERVIEW_GUIDE).</t>
  </si>
  <si>
    <t xml:space="preserve">5.</t>
  </si>
  <si>
    <t xml:space="preserve">Score Candidates — unesite ocjene u SCORE ENTRY tabelu (05_CANDIDATE_SCORECARD).</t>
  </si>
  <si>
    <t xml:space="preserve">6.</t>
  </si>
  <si>
    <t xml:space="preserve">Compare Finalists — poredite do 5 finalista (06_FINALISTS_COMPARISON).</t>
  </si>
  <si>
    <t xml:space="preserve">7.</t>
  </si>
  <si>
    <t xml:space="preserve">Export Report — generišite i odštampajte finalni izvještaj (09_FINAL_REPORT).</t>
  </si>
  <si>
    <t xml:space="preserve">RECRUITMENT CHECKLIST</t>
  </si>
  <si>
    <t xml:space="preserve">Job description approved</t>
  </si>
  <si>
    <t xml:space="preserve">Salary range approved</t>
  </si>
  <si>
    <t xml:space="preserve">Vacancy published</t>
  </si>
  <si>
    <t xml:space="preserve">Screening completed</t>
  </si>
  <si>
    <t xml:space="preserve">Interviews scheduled</t>
  </si>
  <si>
    <t xml:space="preserve">Hiring manager feedback collected</t>
  </si>
  <si>
    <t xml:space="preserve">Finalists selected</t>
  </si>
  <si>
    <t xml:space="preserve">References completed</t>
  </si>
  <si>
    <t xml:space="preserve">Offer approved</t>
  </si>
  <si>
    <t xml:space="preserve">Offer sent</t>
  </si>
  <si>
    <t xml:space="preserve">Candidate notified</t>
  </si>
  <si>
    <t xml:space="preserve">Rejected candidates notified</t>
  </si>
  <si>
    <t xml:space="preserve">Vacancy closed</t>
  </si>
  <si>
    <t xml:space="preserve">PROCESS COMPLETION %</t>
  </si>
  <si>
    <t xml:space="preserve">Ovaj dokument može sadržavati povjerljive podatke kandidata. Korisnik je odgovoran za zakonitu obradu, čuvanje i pristup ličnim podacima u skladu sa primjenjivim propisima i internim pravilima organizacije. Workbook ne sadrži makroe, vanjske API pozive niti bilo kakvo slanje podataka.</t>
  </si>
  <si>
    <t xml:space="preserve">POSITION PROFILE  |  HR ADRIA HUB</t>
  </si>
  <si>
    <t xml:space="preserve">Definišite osnovne podatke o poziciji koja se popunjava. Ovi podaci se automatski povlače na Start, Dashboard i Final Report.</t>
  </si>
  <si>
    <t xml:space="preserve">OSNOVNI PODACI</t>
  </si>
  <si>
    <t xml:space="preserve">ZAHTJEVI POZICIJE — NARATIVNI PREGLED</t>
  </si>
  <si>
    <t xml:space="preserve">MUST HAVE</t>
  </si>
  <si>
    <t xml:space="preserve">Organizaciona jedinica</t>
  </si>
  <si>
    <t xml:space="preserve">Lokacija</t>
  </si>
  <si>
    <t xml:space="preserve">NICE TO HAVE</t>
  </si>
  <si>
    <t xml:space="preserve">Broj izvršilaca</t>
  </si>
  <si>
    <t xml:space="preserve">Seniority</t>
  </si>
  <si>
    <t xml:space="preserve">Vrsta zaposlenja</t>
  </si>
  <si>
    <t xml:space="preserve">Interna / eksterna selekcija</t>
  </si>
  <si>
    <t xml:space="preserve">EXPERIENCE</t>
  </si>
  <si>
    <t xml:space="preserve">Datum otvaranja pozicije</t>
  </si>
  <si>
    <t xml:space="preserve">EDUCATION</t>
  </si>
  <si>
    <t xml:space="preserve">SVRHA POZICIJE</t>
  </si>
  <si>
    <t xml:space="preserve">Ključni cilj pozicije</t>
  </si>
  <si>
    <t xml:space="preserve">LANGUAGES</t>
  </si>
  <si>
    <t xml:space="preserve">Top 3 očekivana rezultata u prvih 6–12 mjeseci</t>
  </si>
  <si>
    <t xml:space="preserve">TECHNICAL / FUNCTIONAL REQUIREMENTS</t>
  </si>
  <si>
    <t xml:space="preserve">Napomena: strukturirani, ponderisani kriteriji za bodovanje kandidata definišu se na listu 02_SELECTION_CRITERIA.</t>
  </si>
  <si>
    <t xml:space="preserve">SELECTION CRITERIA  |  HR ADRIA HUB</t>
  </si>
  <si>
    <t xml:space="preserve">Definišite kriterije prije intervjua. Weight (%) određuje doprinos svakog kriterija ukupnom rezultatu kandidata. Zbir mora biti tačno 100%.</t>
  </si>
  <si>
    <t xml:space="preserve">Pregled ocjena za kandidata:</t>
  </si>
  <si>
    <t xml:space="preserve">TOTAL WEIGHT:</t>
  </si>
  <si>
    <t xml:space="preserve">Criterion</t>
  </si>
  <si>
    <t xml:space="preserve">Category</t>
  </si>
  <si>
    <t xml:space="preserve">Description</t>
  </si>
  <si>
    <t xml:space="preserve">Must Have</t>
  </si>
  <si>
    <t xml:space="preserve">Weight %</t>
  </si>
  <si>
    <t xml:space="preserve">Minimum Required Score</t>
  </si>
  <si>
    <t xml:space="preserve">Candidate Score</t>
  </si>
  <si>
    <t xml:space="preserve">Weighted Score</t>
  </si>
  <si>
    <t xml:space="preserve">INTERVIEW GUIDE  |  HR ADRIA HUB</t>
  </si>
  <si>
    <t xml:space="preserve">Štampajte novu kopiju za svaki intervju. Sadrži profesionalna behavioral/STAR pitanja generisana iz biblioteke kompetencija.</t>
  </si>
  <si>
    <t xml:space="preserve">Candidate</t>
  </si>
  <si>
    <t xml:space="preserve">Position</t>
  </si>
  <si>
    <t xml:space="preserve">Interviewer</t>
  </si>
  <si>
    <t xml:space="preserve">Date</t>
  </si>
  <si>
    <t xml:space="preserve">1. MOTIVATION &amp; CAREER</t>
  </si>
  <si>
    <t xml:space="preserve">#</t>
  </si>
  <si>
    <t xml:space="preserve">Question</t>
  </si>
  <si>
    <t xml:space="preserve">What to look for</t>
  </si>
  <si>
    <t xml:space="preserve">Notes / Evidence</t>
  </si>
  <si>
    <t xml:space="preserve">Score 1-5</t>
  </si>
  <si>
    <t xml:space="preserve">Šta vas motiviše da se prijavite na ovu poziciju i koji su vaši profesionalni ciljevi u naredne 2–3 godine?</t>
  </si>
  <si>
    <t xml:space="preserve">Jasnoća cilja, usklađenost sa pozicijom</t>
  </si>
  <si>
    <t xml:space="preserve">Zašto razmišljate o napuštanju trenutne pozicije/kompanije?</t>
  </si>
  <si>
    <t xml:space="preserve">Konzistentnost, profesionalizam u odgovoru</t>
  </si>
  <si>
    <t xml:space="preserve">Šta znate o našoj kompaniji i ovoj poziciji?</t>
  </si>
  <si>
    <t xml:space="preserve">Priprema, stvarni interes</t>
  </si>
  <si>
    <t xml:space="preserve">2. EXPERIENCE</t>
  </si>
  <si>
    <t xml:space="preserve">Provedite nas kroz vaše dosadašnje profesionalno iskustvo relevantno za ovu poziciju.</t>
  </si>
  <si>
    <t xml:space="preserve">Relevantnost, dubina iskustva</t>
  </si>
  <si>
    <t xml:space="preserve">Koje od vaših dosadašnjih iskustava najviše odgovara zahtjevima ove uloge?</t>
  </si>
  <si>
    <t xml:space="preserve">Konkretni primjeri, mjerljivi rezultati</t>
  </si>
  <si>
    <t xml:space="preserve">3. FUNCTIONAL / TECHNICAL</t>
  </si>
  <si>
    <t xml:space="preserve">Opišite tehničke alate/metode koje koristite u svakodnevnom radu.</t>
  </si>
  <si>
    <t xml:space="preserve">Dubina tehničkog znanja</t>
  </si>
  <si>
    <t xml:space="preserve">Kako pristupate rješavanju tehničkog problema van vaše uobičajene ekspertize?</t>
  </si>
  <si>
    <t xml:space="preserve">Snalažljivost, spremnost na učenje</t>
  </si>
  <si>
    <t xml:space="preserve">4. COMPETENCY BASED INTERVIEW</t>
  </si>
  <si>
    <t xml:space="preserve">[Communication] Ispričajte nam o situaciji kada ste morali objasniti složenu temu osobi bez tehničkog predznanja.</t>
  </si>
  <si>
    <t xml:space="preserve">STAR: Situation, Task, Action, Result — konkretan primjer, ne opšta izjava.</t>
  </si>
  <si>
    <t xml:space="preserve">[Communication] Opišite priliku kada je vaša poruka bila pogrešno shvaćena. Šta ste preduzeli da to ispravite?</t>
  </si>
  <si>
    <t xml:space="preserve">[Collaboration] Ispričajte nam o projektu na kojem ste uspješno sarađivali sa kolegama iz drugog odjela.</t>
  </si>
  <si>
    <t xml:space="preserve">[Collaboration] Opišite situaciju kada se niste slagali sa članom tima. Kako ste došli do zajedničkog rješenja?</t>
  </si>
  <si>
    <t xml:space="preserve">[Customer Orientation] Ispričajte nam o situaciji kada ste išli iznad standardnih očekivanja da riješite problem klijenta.</t>
  </si>
  <si>
    <t xml:space="preserve">[Customer Orientation] Opišite kako ste postupili kada je klijent bio nezadovoljan uslugom ili proizvodom.</t>
  </si>
  <si>
    <t xml:space="preserve">[Problem Solving] Ispričajte nam o složenom problemu koji ste riješili. Kojim koracima ste došli do rješenja?</t>
  </si>
  <si>
    <t xml:space="preserve">[Problem Solving] Opišite situaciju kada prvo rješenje nije funkcionisalo. Šta ste uradili dalje?</t>
  </si>
  <si>
    <t xml:space="preserve">[Analytical Thinking] Ispričajte nam o situaciji kada ste analizirali veću količinu podataka da donesete odluku.</t>
  </si>
  <si>
    <t xml:space="preserve">[Analytical Thinking] Opišite kako pristupate rastavljanju složenog problema na manje dijelove.</t>
  </si>
  <si>
    <t xml:space="preserve">[Planning &amp; Organization] Ispričajte nam kako planirate i pratite više paralelnih zadataka ili projekata.</t>
  </si>
  <si>
    <t xml:space="preserve">[Planning &amp; Organization] Opišite situaciju kada je došlo do promjene prioriteta u posljednji čas.</t>
  </si>
  <si>
    <t xml:space="preserve">5. LEADERSHIP (kada je relevantno)</t>
  </si>
  <si>
    <t xml:space="preserve">Ispričajte nam o situaciji kada ste vodili tim kroz promjenu ili krizu.</t>
  </si>
  <si>
    <t xml:space="preserve">Uticaj, jasnoća odluka</t>
  </si>
  <si>
    <t xml:space="preserve">Kako pristupate razvoju i delegiranju unutar tima?</t>
  </si>
  <si>
    <t xml:space="preserve">Stil liderstva, povjerenje u tim</t>
  </si>
  <si>
    <t xml:space="preserve">6. CANDIDATE QUESTIONS</t>
  </si>
  <si>
    <t xml:space="preserve">Da li imate pitanja za nas o poziciji, timu ili kompaniji?</t>
  </si>
  <si>
    <t xml:space="preserve">Priprema, angažovanost</t>
  </si>
  <si>
    <t xml:space="preserve">7. AVAILABILITY / NOTICE PERIOD</t>
  </si>
  <si>
    <t xml:space="preserve">Koji je vaš trenutni otkazni rok i kada biste realno mogli početi sa radom?</t>
  </si>
  <si>
    <t xml:space="preserve">Usklađenost sa target hire date</t>
  </si>
  <si>
    <t xml:space="preserve">8. SALARY EXPECTATIONS</t>
  </si>
  <si>
    <t xml:space="preserve">Koja su vaša očekivanja u pogledu plate/kompenzacije za ovu poziciju?</t>
  </si>
  <si>
    <t xml:space="preserve">Usklađenost sa budžetom pozicije</t>
  </si>
  <si>
    <t xml:space="preserve">CANDIDATE DATABASE  |  HR ADRIA HUB</t>
  </si>
  <si>
    <t xml:space="preserve">Unesite kandidate i pratite njihov status kroz proces selekcije. Overall Score se automatski povlači sa 05_CANDIDATE_SCORECARD.</t>
  </si>
  <si>
    <t xml:space="preserve">Candidate ID</t>
  </si>
  <si>
    <t xml:space="preserve">Name</t>
  </si>
  <si>
    <t xml:space="preserve">Current Position</t>
  </si>
  <si>
    <t xml:space="preserve">Current Company</t>
  </si>
  <si>
    <t xml:space="preserve">Source</t>
  </si>
  <si>
    <t xml:space="preserve">Application Date</t>
  </si>
  <si>
    <t xml:space="preserve">Email</t>
  </si>
  <si>
    <t xml:space="preserve">Phone</t>
  </si>
  <si>
    <t xml:space="preserve">Current Stage</t>
  </si>
  <si>
    <t xml:space="preserve">Overall Score</t>
  </si>
  <si>
    <t xml:space="preserve">Salary Expectation</t>
  </si>
  <si>
    <t xml:space="preserve">Notice Period</t>
  </si>
  <si>
    <t xml:space="preserve">Next Action</t>
  </si>
  <si>
    <t xml:space="preserve">Due Date</t>
  </si>
  <si>
    <t xml:space="preserve">Final Status</t>
  </si>
  <si>
    <t xml:space="preserve">Notes</t>
  </si>
  <si>
    <t xml:space="preserve">CANDIDATE SCORECARD  |  HR ADRIA HUB</t>
  </si>
  <si>
    <t xml:space="preserve">Odaberite kandidata da pregledate scorecard. Ocjene se unose u tabelu za unos pri dnu ovog lista (SCORE ENTRY).</t>
  </si>
  <si>
    <t xml:space="preserve">OVERALL SCORE / 100</t>
  </si>
  <si>
    <t xml:space="preserve">Odaberi kandidata:</t>
  </si>
  <si>
    <t xml:space="preserve">Naziv pozicije:</t>
  </si>
  <si>
    <t xml:space="preserve">Kandidat:</t>
  </si>
  <si>
    <t xml:space="preserve">Trenutna pozicija / kompanija:</t>
  </si>
  <si>
    <t xml:space="preserve">Minimum</t>
  </si>
  <si>
    <t xml:space="preserve">Score (1-5)</t>
  </si>
  <si>
    <t xml:space="preserve">DECISION FLAG</t>
  </si>
  <si>
    <t xml:space="preserve">Key Strengths</t>
  </si>
  <si>
    <t xml:space="preserve">Key Risks</t>
  </si>
  <si>
    <t xml:space="preserve">Areas for Further Validation</t>
  </si>
  <si>
    <t xml:space="preserve">Motivation</t>
  </si>
  <si>
    <t xml:space="preserve">Availability</t>
  </si>
  <si>
    <t xml:space="preserve">Scorecard Notes</t>
  </si>
  <si>
    <t xml:space="preserve">SCORE ENTRY  —  unesite ocjene za sve kandidate</t>
  </si>
  <si>
    <t xml:space="preserve">Ovdje se unose ocjene (1–5) po kriteriju za svakog kandidata. Gornji pregled automatski prikazuje odabranog kandidata iz ove tabele.</t>
  </si>
  <si>
    <t xml:space="preserve">Candidate Name</t>
  </si>
  <si>
    <t xml:space="preserve">Overall
Score</t>
  </si>
  <si>
    <t xml:space="preserve">Decision
Flag</t>
  </si>
  <si>
    <t xml:space="preserve">Flag Evidence / Justification</t>
  </si>
  <si>
    <t xml:space="preserve">Areas for Further
Validation</t>
  </si>
  <si>
    <t xml:space="preserve">FINALISTS COMPARISON  |  HR ADRIA HUB</t>
  </si>
  <si>
    <t xml:space="preserve">Odaberite do 5 finalista iz dropdown polja. Poređenje se automatski računa na osnovu definisanih kriterija i njihovih weightova.</t>
  </si>
  <si>
    <t xml:space="preserve">Finalisti (odaberite Candidate ID):</t>
  </si>
  <si>
    <t xml:space="preserve">Must-Have Match</t>
  </si>
  <si>
    <t xml:space="preserve">Experience</t>
  </si>
  <si>
    <t xml:space="preserve">Functional Skills</t>
  </si>
  <si>
    <t xml:space="preserve">Competencies</t>
  </si>
  <si>
    <t xml:space="preserve">Leadership</t>
  </si>
  <si>
    <t xml:space="preserve">Key Strength</t>
  </si>
  <si>
    <t xml:space="preserve">Key Risk</t>
  </si>
  <si>
    <t xml:space="preserve">Recommendation</t>
  </si>
  <si>
    <t xml:space="preserve">RANKING — OVERALL SCORE</t>
  </si>
  <si>
    <t xml:space="preserve">RECRUITMENT PIPELINE  |  HR ADRIA HUB</t>
  </si>
  <si>
    <t xml:space="preserve">Automatski pregled kandidata po fazi procesa selekcije, na osnovu 04_CANDIDATES.</t>
  </si>
  <si>
    <t xml:space="preserve">SUMMARY COUNTS</t>
  </si>
  <si>
    <t xml:space="preserve">Total Candidates</t>
  </si>
  <si>
    <t xml:space="preserve">Screened</t>
  </si>
  <si>
    <t xml:space="preserve">Interviewed</t>
  </si>
  <si>
    <t xml:space="preserve">Finalists</t>
  </si>
  <si>
    <t xml:space="preserve">Offers</t>
  </si>
  <si>
    <t xml:space="preserve">Hired</t>
  </si>
  <si>
    <t xml:space="preserve">Rejected</t>
  </si>
  <si>
    <t xml:space="preserve">Withdrawn</t>
  </si>
  <si>
    <t xml:space="preserve">FUNNEL: APPLICATIONS → SCREENING → INTERVIEW → FINAL → OFFER → HIRE</t>
  </si>
  <si>
    <t xml:space="preserve">Stage</t>
  </si>
  <si>
    <t xml:space="preserve">Candidates</t>
  </si>
  <si>
    <t xml:space="preserve">Conversion vs Previous</t>
  </si>
  <si>
    <t xml:space="preserve">Applications</t>
  </si>
  <si>
    <t xml:space="preserve">—</t>
  </si>
  <si>
    <t xml:space="preserve">Screening</t>
  </si>
  <si>
    <t xml:space="preserve">Interview</t>
  </si>
  <si>
    <t xml:space="preserve">Final</t>
  </si>
  <si>
    <t xml:space="preserve">Offer</t>
  </si>
  <si>
    <t xml:space="preserve">Hire</t>
  </si>
  <si>
    <t xml:space="preserve">RECRUITMENT DASHBOARD  |  HR ADRIA HUB</t>
  </si>
  <si>
    <t xml:space="preserve">Automatski se ažurira na osnovu unesenih podataka. Nema ručnog upisa KPI vrijednosti.</t>
  </si>
  <si>
    <t xml:space="preserve">TOTAL CANDIDATES</t>
  </si>
  <si>
    <t xml:space="preserve">INTERVIEWED</t>
  </si>
  <si>
    <t xml:space="preserve">FINALISTS</t>
  </si>
  <si>
    <t xml:space="preserve">OFFERS</t>
  </si>
  <si>
    <t xml:space="preserve">HIRED</t>
  </si>
  <si>
    <t xml:space="preserve">AVERAGE SCORE</t>
  </si>
  <si>
    <t xml:space="preserve">DAYS OPEN</t>
  </si>
  <si>
    <t xml:space="preserve">REJECTED</t>
  </si>
  <si>
    <t xml:space="preserve">WITHDRAWN</t>
  </si>
  <si>
    <t xml:space="preserve">CANDIDATE PIPELINE</t>
  </si>
  <si>
    <t xml:space="preserve">Applied</t>
  </si>
  <si>
    <t xml:space="preserve">CV Review</t>
  </si>
  <si>
    <t xml:space="preserve">Assessment</t>
  </si>
  <si>
    <t xml:space="preserve">Hiring Manager Interview</t>
  </si>
  <si>
    <t xml:space="preserve">Final Interview</t>
  </si>
  <si>
    <t xml:space="preserve">Reference Check</t>
  </si>
  <si>
    <t xml:space="preserve">CANDIDATE SOURCES</t>
  </si>
  <si>
    <t xml:space="preserve">LinkedIn</t>
  </si>
  <si>
    <t xml:space="preserve">Job Portal</t>
  </si>
  <si>
    <t xml:space="preserve">Recruitment Agency</t>
  </si>
  <si>
    <t xml:space="preserve">Employee Referral</t>
  </si>
  <si>
    <t xml:space="preserve">Internal Application</t>
  </si>
  <si>
    <t xml:space="preserve">Direct Approach</t>
  </si>
  <si>
    <t xml:space="preserve">Job Fair</t>
  </si>
  <si>
    <t xml:space="preserve">Other</t>
  </si>
  <si>
    <t xml:space="preserve">FINALIST SCORES</t>
  </si>
  <si>
    <t xml:space="preserve">CANDIDATE SELECTION REPORT  |  HR ADRIA HUB</t>
  </si>
  <si>
    <t xml:space="preserve">Odaberite kandidata. Report je spreman za Print → Save as PDF.</t>
  </si>
  <si>
    <t xml:space="preserve">EXECUTIVE SUMMARY</t>
  </si>
  <si>
    <t xml:space="preserve">TOP STRENGTHS</t>
  </si>
  <si>
    <t xml:space="preserve">KEY RISKS / RESERVATIONS</t>
  </si>
  <si>
    <t xml:space="preserve">AREAS FOR FURTHER VALIDATION</t>
  </si>
  <si>
    <t xml:space="preserve">CRITERIA BELOW REQUIREMENT</t>
  </si>
  <si>
    <t xml:space="preserve">Final Interview Notes</t>
  </si>
  <si>
    <t xml:space="preserve">Rezultat predstavlja podršku strukturiranoj procjeni i ne zamjenjuje profesionalnu odluku osobe odgovorne za selekciju.</t>
  </si>
  <si>
    <t xml:space="preserve">LISTS &amp; SETTINGS  |  HR ADRIA HUB</t>
  </si>
  <si>
    <t xml:space="preserve">Standardizovane liste koje napajaju dropdown polja u cijelom workbooku. Možete dopuniti stavke po potrebi.</t>
  </si>
  <si>
    <t xml:space="preserve">Yes/No</t>
  </si>
  <si>
    <t xml:space="preserve">Employment Type</t>
  </si>
  <si>
    <t xml:space="preserve">Sourcing Type</t>
  </si>
  <si>
    <t xml:space="preserve">Process Status</t>
  </si>
  <si>
    <t xml:space="preserve">Decision Flag</t>
  </si>
  <si>
    <t xml:space="preserve">Competency Library</t>
  </si>
  <si>
    <t xml:space="preserve">Yes</t>
  </si>
  <si>
    <t xml:space="preserve">Junior</t>
  </si>
  <si>
    <t xml:space="preserve">Full-time</t>
  </si>
  <si>
    <t xml:space="preserve">External</t>
  </si>
  <si>
    <t xml:space="preserve">Open</t>
  </si>
  <si>
    <t xml:space="preserve">In Process</t>
  </si>
  <si>
    <t xml:space="preserve">GREEN</t>
  </si>
  <si>
    <t xml:space="preserve">Recommended</t>
  </si>
  <si>
    <t xml:space="preserve">Communication</t>
  </si>
  <si>
    <t xml:space="preserve">Education</t>
  </si>
  <si>
    <t xml:space="preserve">No</t>
  </si>
  <si>
    <t xml:space="preserve">Specialist</t>
  </si>
  <si>
    <t xml:space="preserve">Part-time</t>
  </si>
  <si>
    <t xml:space="preserve">Internal</t>
  </si>
  <si>
    <t xml:space="preserve">In Progress</t>
  </si>
  <si>
    <t xml:space="preserve">AMBER</t>
  </si>
  <si>
    <t xml:space="preserve">Recommended with Reservations</t>
  </si>
  <si>
    <t xml:space="preserve">Collaboration</t>
  </si>
  <si>
    <t xml:space="preserve">Technical Skills</t>
  </si>
  <si>
    <t xml:space="preserve">Senior</t>
  </si>
  <si>
    <t xml:space="preserve">Fixed-term</t>
  </si>
  <si>
    <t xml:space="preserve">Combined</t>
  </si>
  <si>
    <t xml:space="preserve">On Hold</t>
  </si>
  <si>
    <t xml:space="preserve">RED</t>
  </si>
  <si>
    <t xml:space="preserve">Further Assessment Required</t>
  </si>
  <si>
    <t xml:space="preserve">Customer Orientation</t>
  </si>
  <si>
    <t xml:space="preserve">Competency</t>
  </si>
  <si>
    <t xml:space="preserve">Manager</t>
  </si>
  <si>
    <t xml:space="preserve">Permanent</t>
  </si>
  <si>
    <t xml:space="preserve">Filled</t>
  </si>
  <si>
    <t xml:space="preserve">Not Recommended</t>
  </si>
  <si>
    <t xml:space="preserve">Problem Solving</t>
  </si>
  <si>
    <t xml:space="preserve">Director</t>
  </si>
  <si>
    <t xml:space="preserve">Internship</t>
  </si>
  <si>
    <t xml:space="preserve">Closed without hire</t>
  </si>
  <si>
    <t xml:space="preserve">Analytical Thinking</t>
  </si>
  <si>
    <t xml:space="preserve">Language</t>
  </si>
  <si>
    <t xml:space="preserve">Executive</t>
  </si>
  <si>
    <t xml:space="preserve">Contract</t>
  </si>
  <si>
    <t xml:space="preserve">Planning &amp; Organization</t>
  </si>
  <si>
    <t xml:space="preserve">Accountability</t>
  </si>
  <si>
    <t xml:space="preserve">Adaptability</t>
  </si>
  <si>
    <t xml:space="preserve">Initiative</t>
  </si>
  <si>
    <t xml:space="preserve">Results Orientation</t>
  </si>
  <si>
    <t xml:space="preserve">Decision Making</t>
  </si>
  <si>
    <t xml:space="preserve">People Management</t>
  </si>
  <si>
    <t xml:space="preserve">Strategic Thinking</t>
  </si>
  <si>
    <t xml:space="preserve">Change Management</t>
  </si>
  <si>
    <t xml:space="preserve">Commercial Orientation</t>
  </si>
  <si>
    <t xml:space="preserve">Negotiation</t>
  </si>
  <si>
    <t xml:space="preserve">Stakeholder Management</t>
  </si>
  <si>
    <t xml:space="preserve">Learning Agility</t>
  </si>
  <si>
    <t xml:space="preserve">Digital Fluency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</si>
</sst>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%"/>
    <numFmt numFmtId="167" formatCode="0.0"/>
    <numFmt numFmtId="168" formatCode="0"/>
    <numFmt numFmtId="169" formatCode="General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E24B3F"/>
      <name val="Montserrat"/>
      <family val="0"/>
      <charset val="1"/>
    </font>
    <font>
      <b val="true"/>
      <sz val="26"/>
      <color rgb="FF171717"/>
      <name val="Montserrat"/>
      <family val="0"/>
      <charset val="1"/>
    </font>
    <font>
      <i val="true"/>
      <sz val="12"/>
      <color rgb="FFE24B3F"/>
      <name val="Montserrat"/>
      <family val="0"/>
      <charset val="1"/>
    </font>
    <font>
      <b val="true"/>
      <sz val="12"/>
      <color rgb="FF171717"/>
      <name val="Montserrat"/>
      <family val="0"/>
      <charset val="1"/>
    </font>
    <font>
      <b val="true"/>
      <sz val="10"/>
      <color rgb="FF171717"/>
      <name val="Montserrat"/>
      <family val="0"/>
      <charset val="1"/>
    </font>
    <font>
      <sz val="10"/>
      <color rgb="FF171717"/>
      <name val="Montserrat"/>
      <family val="0"/>
      <charset val="1"/>
    </font>
    <font>
      <b val="true"/>
      <sz val="11"/>
      <color rgb="FFFFFFFF"/>
      <name val="Montserrat"/>
      <family val="0"/>
      <charset val="1"/>
    </font>
    <font>
      <b val="true"/>
      <sz val="18"/>
      <color rgb="FFE24B3F"/>
      <name val="Montserrat"/>
      <family val="0"/>
      <charset val="1"/>
    </font>
    <font>
      <i val="true"/>
      <sz val="9.5"/>
      <color rgb="FF79736E"/>
      <name val="Montserrat"/>
      <family val="0"/>
      <charset val="1"/>
    </font>
    <font>
      <b val="true"/>
      <sz val="15"/>
      <color rgb="FFFFFFFF"/>
      <name val="Montserrat"/>
      <family val="0"/>
      <charset val="1"/>
    </font>
    <font>
      <i val="true"/>
      <sz val="9"/>
      <color rgb="FF79736E"/>
      <name val="Montserrat"/>
      <family val="0"/>
      <charset val="1"/>
    </font>
    <font>
      <b val="true"/>
      <sz val="9.5"/>
      <color rgb="FFFFFFFF"/>
      <name val="Montserrat"/>
      <family val="0"/>
      <charset val="1"/>
    </font>
    <font>
      <b val="true"/>
      <sz val="9"/>
      <color rgb="FF171717"/>
      <name val="Montserrat"/>
      <family val="0"/>
      <charset val="1"/>
    </font>
    <font>
      <b val="true"/>
      <sz val="30"/>
      <color rgb="FFE24B3F"/>
      <name val="Montserrat"/>
      <family val="0"/>
      <charset val="1"/>
    </font>
    <font>
      <b val="true"/>
      <sz val="12"/>
      <name val="Montserrat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8.5"/>
      <color rgb="FFFFFFFF"/>
      <name val="Montserrat"/>
      <family val="0"/>
      <charset val="1"/>
    </font>
    <font>
      <b val="true"/>
      <sz val="22"/>
      <color rgb="FFE24B3F"/>
      <name val="Montserrat"/>
      <family val="0"/>
      <charset val="1"/>
    </font>
    <font>
      <b val="true"/>
      <sz val="16"/>
      <color rgb="FFE24B3F"/>
      <name val="Montserrat"/>
      <family val="0"/>
      <charset val="1"/>
    </font>
    <font>
      <b val="true"/>
      <sz val="13"/>
      <name val="Montserrat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1717"/>
        <bgColor rgb="FF2C2C2C"/>
      </patternFill>
    </fill>
    <fill>
      <patternFill patternType="solid">
        <fgColor rgb="FFE24B3F"/>
        <bgColor rgb="FFC43A2F"/>
      </patternFill>
    </fill>
    <fill>
      <patternFill patternType="solid">
        <fgColor rgb="FFFBEAE8"/>
        <bgColor rgb="FFFBE0DD"/>
      </patternFill>
    </fill>
    <fill>
      <patternFill patternType="solid">
        <fgColor rgb="FFF7F5F4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D5D3"/>
      </left>
      <right style="thin">
        <color rgb="FFD9D5D3"/>
      </right>
      <top style="thin">
        <color rgb="FFD9D5D3"/>
      </top>
      <bottom style="thin">
        <color rgb="FFD9D5D3"/>
      </bottom>
      <diagonal/>
    </border>
    <border diagonalUp="false" diagonalDown="false">
      <left style="thin">
        <color rgb="FFD9D5D3"/>
      </left>
      <right/>
      <top style="thin">
        <color rgb="FFD9D5D3"/>
      </top>
      <bottom/>
      <diagonal/>
    </border>
    <border diagonalUp="false" diagonalDown="false">
      <left style="thin">
        <color rgb="FFD9D5D3"/>
      </left>
      <right/>
      <top style="thin">
        <color rgb="FFD9D5D3"/>
      </top>
      <bottom style="thin">
        <color rgb="FFD9D5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9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2" xfId="0" applyFont="fals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0" fillId="4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4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71717"/>
          <bgColor rgb="FF000000"/>
        </patternFill>
      </fill>
    </dxf>
    <dxf>
      <fill>
        <patternFill patternType="solid">
          <fgColor rgb="FFFBEAE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DFF1E2"/>
        </patternFill>
      </fill>
    </dxf>
    <dxf>
      <fill>
        <patternFill>
          <bgColor rgb="FFFBE0DD"/>
        </patternFill>
      </fill>
    </dxf>
    <dxf>
      <font>
        <name val="Montserrat"/>
        <charset val="1"/>
        <family val="0"/>
        <b val="1"/>
        <color rgb="FF1E7A34"/>
      </font>
    </dxf>
    <dxf>
      <font>
        <name val="Montserrat"/>
        <charset val="1"/>
        <family val="0"/>
        <b val="1"/>
        <color rgb="FFB23124"/>
      </font>
    </dxf>
    <dxf>
      <fill>
        <patternFill>
          <bgColor rgb="FFFBF0D2"/>
        </patternFill>
      </fill>
    </dxf>
    <dxf>
      <font>
        <name val="Montserrat"/>
        <charset val="1"/>
        <family val="0"/>
        <b val="1"/>
        <color rgb="FF1E7A34"/>
      </font>
      <fill>
        <patternFill>
          <bgColor rgb="FFDFF1E2"/>
        </patternFill>
      </fill>
    </dxf>
    <dxf>
      <font>
        <name val="Montserrat"/>
        <charset val="1"/>
        <family val="0"/>
        <b val="1"/>
        <color rgb="FF8A6D1D"/>
      </font>
      <fill>
        <patternFill>
          <bgColor rgb="FFFBF0D2"/>
        </patternFill>
      </fill>
    </dxf>
    <dxf>
      <font>
        <name val="Montserrat"/>
        <charset val="1"/>
        <family val="0"/>
        <b val="1"/>
        <color rgb="FFB23124"/>
      </font>
      <fill>
        <patternFill>
          <bgColor rgb="FFFBE0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4"/>
      <rgbColor rgb="FF000080"/>
      <rgbColor rgb="FF8A6D1D"/>
      <rgbColor rgb="FF800080"/>
      <rgbColor rgb="FF008080"/>
      <rgbColor rgb="FFB9B4B0"/>
      <rgbColor rgb="FF878787"/>
      <rgbColor rgb="FF9999FF"/>
      <rgbColor rgb="FFC43A2F"/>
      <rgbColor rgb="FFFBF0D2"/>
      <rgbColor rgb="FFF7F5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5D3"/>
      <rgbColor rgb="FFDFF1E2"/>
      <rgbColor rgb="FFFBEAE8"/>
      <rgbColor rgb="FF99CCFF"/>
      <rgbColor rgb="FFFBE0DD"/>
      <rgbColor rgb="FFCC99FF"/>
      <rgbColor rgb="FFF3D3CF"/>
      <rgbColor rgb="FF4F81BD"/>
      <rgbColor rgb="FF33CCCC"/>
      <rgbColor rgb="FF99CC00"/>
      <rgbColor rgb="FFFFCC00"/>
      <rgbColor rgb="FFFF9900"/>
      <rgbColor rgb="FFE24B3F"/>
      <rgbColor rgb="FF79736E"/>
      <rgbColor rgb="FF969696"/>
      <rgbColor rgb="FF003366"/>
      <rgbColor rgb="FF339966"/>
      <rgbColor rgb="FF171717"/>
      <rgbColor rgb="FF333300"/>
      <rgbColor rgb="FFB23124"/>
      <rgbColor rgb="FF993366"/>
      <rgbColor rgb="FF333399"/>
      <rgbColor rgb="FF2C2C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Finalist Overall Scores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e24b3f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'06_FINALISTS_COMPARISON'!$B$22:$F$22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'06_FINALISTS_COMPARISON'!$B$23:$F$23</c:f>
              <c:numCache>
                <c:formatCode>General</c:formatCode>
                <c:ptCount val="5"/>
              </c:numCache>
            </c:numRef>
          </c:val>
        </c:ser>
        <c:gapWidth val="150"/>
        <c:overlap val="0"/>
        <c:axId val="12602596"/>
        <c:axId val="2795077"/>
      </c:barChart>
      <c:catAx>
        <c:axId val="126025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95077"/>
        <c:crosses val="autoZero"/>
        <c:auto val="1"/>
        <c:lblAlgn val="ctr"/>
        <c:lblOffset val="100"/>
        <c:noMultiLvlLbl val="0"/>
      </c:catAx>
      <c:valAx>
        <c:axId val="27950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60259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Recruitment Funnel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'07_RECRUITMENT_PIPELINE'!B16</c:f>
              <c:strCache>
                <c:ptCount val="1"/>
                <c:pt idx="0">
                  <c:v>Candidates</c:v>
                </c:pt>
              </c:strCache>
            </c:strRef>
          </c:tx>
          <c:spPr>
            <a:solidFill>
              <a:srgbClr val="e24b3f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'07_RECRUITMENT_PIPELINE'!$A$17:$A$22</c:f>
              <c:strCache>
                <c:ptCount val="6"/>
                <c:pt idx="0">
                  <c:v>Applications</c:v>
                </c:pt>
                <c:pt idx="1">
                  <c:v>Screening</c:v>
                </c:pt>
                <c:pt idx="2">
                  <c:v>Interview</c:v>
                </c:pt>
                <c:pt idx="3">
                  <c:v>Final</c:v>
                </c:pt>
                <c:pt idx="4">
                  <c:v>Offer</c:v>
                </c:pt>
                <c:pt idx="5">
                  <c:v>Hire</c:v>
                </c:pt>
              </c:strCache>
            </c:strRef>
          </c:cat>
          <c:val>
            <c:numRef>
              <c:f>'07_RECRUITMENT_PIPELINE'!$B$17:$B$22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98731852"/>
        <c:axId val="7034308"/>
      </c:barChart>
      <c:catAx>
        <c:axId val="987318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34308"/>
        <c:crosses val="autoZero"/>
        <c:auto val="1"/>
        <c:lblAlgn val="ctr"/>
        <c:lblOffset val="100"/>
        <c:noMultiLvlLbl val="0"/>
      </c:catAx>
      <c:valAx>
        <c:axId val="70343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73185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Candidate Pipeline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'08_DASHBOARD'!B14</c:f>
              <c:strCache>
                <c:ptCount val="1"/>
                <c:pt idx="0">
                  <c:v>Candidates</c:v>
                </c:pt>
              </c:strCache>
            </c:strRef>
          </c:tx>
          <c:spPr>
            <a:solidFill>
              <a:srgbClr val="e24b3f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'08_DASHBOARD'!$A$15:$A$26</c:f>
              <c:strCache>
                <c:ptCount val="12"/>
                <c:pt idx="0">
                  <c:v>Applied</c:v>
                </c:pt>
                <c:pt idx="1">
                  <c:v>CV Review</c:v>
                </c:pt>
                <c:pt idx="2">
                  <c:v>Screening</c:v>
                </c:pt>
                <c:pt idx="3">
                  <c:v>Interview</c:v>
                </c:pt>
                <c:pt idx="4">
                  <c:v>Assessment</c:v>
                </c:pt>
                <c:pt idx="5">
                  <c:v>Hiring Manager Interview</c:v>
                </c:pt>
                <c:pt idx="6">
                  <c:v>Final Interview</c:v>
                </c:pt>
                <c:pt idx="7">
                  <c:v>Reference Check</c:v>
                </c:pt>
                <c:pt idx="8">
                  <c:v>Offer</c:v>
                </c:pt>
                <c:pt idx="9">
                  <c:v>Hired</c:v>
                </c:pt>
                <c:pt idx="10">
                  <c:v>Rejected</c:v>
                </c:pt>
                <c:pt idx="11">
                  <c:v>Withdrawn</c:v>
                </c:pt>
              </c:strCache>
            </c:strRef>
          </c:cat>
          <c:val>
            <c:numRef>
              <c:f>'08_DASHBOARD'!$B$15:$B$26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79098670"/>
        <c:axId val="60906876"/>
      </c:barChart>
      <c:catAx>
        <c:axId val="790986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906876"/>
        <c:crosses val="autoZero"/>
        <c:auto val="1"/>
        <c:lblAlgn val="ctr"/>
        <c:lblOffset val="100"/>
        <c:noMultiLvlLbl val="0"/>
      </c:catAx>
      <c:valAx>
        <c:axId val="609068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09867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Finalist Scores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'08_DASHBOARD'!B42</c:f>
              <c:strCache>
                <c:ptCount val="1"/>
                <c:pt idx="0">
                  <c:v>Overall Score</c:v>
                </c:pt>
              </c:strCache>
            </c:strRef>
          </c:tx>
          <c:spPr>
            <a:solidFill>
              <a:srgbClr val="e24b3f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'08_DASHBOARD'!$A$43:$A$47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'08_DASHBOARD'!$B$43:$B$47</c:f>
              <c:numCache>
                <c:formatCode>General</c:formatCode>
                <c:ptCount val="5"/>
              </c:numCache>
            </c:numRef>
          </c:val>
        </c:ser>
        <c:gapWidth val="150"/>
        <c:overlap val="0"/>
        <c:axId val="66361959"/>
        <c:axId val="51058969"/>
      </c:barChart>
      <c:catAx>
        <c:axId val="66361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058969"/>
        <c:crosses val="autoZero"/>
        <c:auto val="1"/>
        <c:lblAlgn val="ctr"/>
        <c:lblOffset val="100"/>
        <c:noMultiLvlLbl val="0"/>
      </c:catAx>
      <c:valAx>
        <c:axId val="510589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36195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Candidate Sources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'08_DASHBOARD'!B30</c:f>
              <c:strCache>
                <c:ptCount val="1"/>
                <c:pt idx="0">
                  <c:v>Candidates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e24b3f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71717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79736e"/>
              </a:solidFill>
              <a:ln w="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3d3cf"/>
              </a:solidFill>
              <a:ln w="0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c43a2f"/>
              </a:solidFill>
              <a:ln w="0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b9b4b0"/>
              </a:solidFill>
              <a:ln w="0"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2c2c2c"/>
              </a:solidFill>
              <a:ln w="0"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d9d5d3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'08_DASHBOARD'!$A$31:$A$38</c:f>
              <c:strCache>
                <c:ptCount val="8"/>
                <c:pt idx="0">
                  <c:v>LinkedIn</c:v>
                </c:pt>
                <c:pt idx="1">
                  <c:v>Job Portal</c:v>
                </c:pt>
                <c:pt idx="2">
                  <c:v>Recruitment Agency</c:v>
                </c:pt>
                <c:pt idx="3">
                  <c:v>Employee Referral</c:v>
                </c:pt>
                <c:pt idx="4">
                  <c:v>Internal Application</c:v>
                </c:pt>
                <c:pt idx="5">
                  <c:v>Direct Approach</c:v>
                </c:pt>
                <c:pt idx="6">
                  <c:v>Job Fair</c:v>
                </c:pt>
                <c:pt idx="7">
                  <c:v>Other</c:v>
                </c:pt>
              </c:strCache>
            </c:strRef>
          </c:cat>
          <c:val>
            <c:numRef>
              <c:f>'08_DASHBOARD'!$B$31:$B$38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Relationship Id="rId3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0</xdr:rowOff>
    </xdr:from>
    <xdr:to>
      <xdr:col>4</xdr:col>
      <xdr:colOff>417960</xdr:colOff>
      <xdr:row>39</xdr:row>
      <xdr:rowOff>22320</xdr:rowOff>
    </xdr:to>
    <xdr:graphicFrame>
      <xdr:nvGraphicFramePr>
        <xdr:cNvPr id="0" name="Chart 1"/>
        <xdr:cNvGraphicFramePr/>
      </xdr:nvGraphicFramePr>
      <xdr:xfrm>
        <a:off x="0" y="72867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0</xdr:rowOff>
    </xdr:from>
    <xdr:to>
      <xdr:col>13</xdr:col>
      <xdr:colOff>255960</xdr:colOff>
      <xdr:row>19</xdr:row>
      <xdr:rowOff>79200</xdr:rowOff>
    </xdr:to>
    <xdr:graphicFrame>
      <xdr:nvGraphicFramePr>
        <xdr:cNvPr id="1" name="Chart 1"/>
        <xdr:cNvGraphicFramePr/>
      </xdr:nvGraphicFramePr>
      <xdr:xfrm>
        <a:off x="4933800" y="80964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12</xdr:row>
      <xdr:rowOff>0</xdr:rowOff>
    </xdr:from>
    <xdr:to>
      <xdr:col>7</xdr:col>
      <xdr:colOff>888480</xdr:colOff>
      <xdr:row>30</xdr:row>
      <xdr:rowOff>170640</xdr:rowOff>
    </xdr:to>
    <xdr:graphicFrame>
      <xdr:nvGraphicFramePr>
        <xdr:cNvPr id="2" name="Chart 1"/>
        <xdr:cNvGraphicFramePr/>
      </xdr:nvGraphicFramePr>
      <xdr:xfrm>
        <a:off x="3383280" y="2676600"/>
        <a:ext cx="53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12</xdr:row>
      <xdr:rowOff>0</xdr:rowOff>
    </xdr:from>
    <xdr:to>
      <xdr:col>18</xdr:col>
      <xdr:colOff>398880</xdr:colOff>
      <xdr:row>29</xdr:row>
      <xdr:rowOff>1080</xdr:rowOff>
    </xdr:to>
    <xdr:graphicFrame>
      <xdr:nvGraphicFramePr>
        <xdr:cNvPr id="3" name="Chart 2"/>
        <xdr:cNvGraphicFramePr/>
      </xdr:nvGraphicFramePr>
      <xdr:xfrm>
        <a:off x="11889000" y="267660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0</xdr:colOff>
      <xdr:row>33</xdr:row>
      <xdr:rowOff>0</xdr:rowOff>
    </xdr:from>
    <xdr:to>
      <xdr:col>7</xdr:col>
      <xdr:colOff>168480</xdr:colOff>
      <xdr:row>50</xdr:row>
      <xdr:rowOff>1080</xdr:rowOff>
    </xdr:to>
    <xdr:graphicFrame>
      <xdr:nvGraphicFramePr>
        <xdr:cNvPr id="4" name="Chart 3"/>
        <xdr:cNvGraphicFramePr/>
      </xdr:nvGraphicFramePr>
      <xdr:xfrm>
        <a:off x="3383280" y="667692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CandidatesTable" displayName="CandidatesTable" ref="A4:P64" headerRowCount="1" totalsRowCount="0" totalsRowShown="0">
  <autoFilter ref="A4:P64"/>
  <tableColumns count="16">
    <tableColumn id="1" name="Candidate ID"/>
    <tableColumn id="2" name="Name"/>
    <tableColumn id="3" name="Current Position"/>
    <tableColumn id="4" name="Current Company"/>
    <tableColumn id="5" name="Source"/>
    <tableColumn id="6" name="Application Date"/>
    <tableColumn id="7" name="Email"/>
    <tableColumn id="8" name="Phone"/>
    <tableColumn id="9" name="Current Stage"/>
    <tableColumn id="10" name="Overall Score"/>
    <tableColumn id="11" name="Salary Expectation"/>
    <tableColumn id="12" name="Notice Period"/>
    <tableColumn id="13" name="Next Action"/>
    <tableColumn id="14" name="Due Date"/>
    <tableColumn id="15" name="Final Status"/>
    <tableColumn id="16" name="Notes"/>
  </tableColumns>
</table>
</file>

<file path=xl/tables/table2.xml><?xml version="1.0" encoding="utf-8"?>
<table xmlns="http://schemas.openxmlformats.org/spreadsheetml/2006/main" id="2" name="SelectionCriteriaTable" displayName="SelectionCriteriaTable" ref="A6:H21" headerRowCount="1" totalsRowCount="0" totalsRowShown="0">
  <autoFilter ref="A6:H21"/>
  <tableColumns count="8">
    <tableColumn id="1" name="Criterion"/>
    <tableColumn id="2" name="Category"/>
    <tableColumn id="3" name="Description"/>
    <tableColumn id="4" name="Must Have"/>
    <tableColumn id="5" name="Weight %"/>
    <tableColumn id="6" name="Minimum Required Score"/>
    <tableColumn id="7" name="Candidate Score"/>
    <tableColumn id="8" name="Weighted Scor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toolkit.xlsx" TargetMode="External"/><Relationship Id="rId2" Type="http://schemas.openxmlformats.org/officeDocument/2006/relationships/hyperlink" Target="toolkit.xlsx" TargetMode="External"/><Relationship Id="rId3" Type="http://schemas.openxmlformats.org/officeDocument/2006/relationships/hyperlink" Target="toolkit.xlsx" TargetMode="External"/><Relationship Id="rId4" Type="http://schemas.openxmlformats.org/officeDocument/2006/relationships/hyperlink" Target="toolkit.xlsx" TargetMode="External"/><Relationship Id="rId5" Type="http://schemas.openxmlformats.org/officeDocument/2006/relationships/hyperlink" Target="toolkit.xlsx" TargetMode="External"/><Relationship Id="rId6" Type="http://schemas.openxmlformats.org/officeDocument/2006/relationships/hyperlink" Target="toolkit.xlsx" TargetMode="External"/><Relationship Id="rId7" Type="http://schemas.openxmlformats.org/officeDocument/2006/relationships/hyperlink" Target="toolkit.xlsx" TargetMode="External"/><Relationship Id="rId8" Type="http://schemas.openxmlformats.org/officeDocument/2006/relationships/hyperlink" Target="toolkit.xlsx" TargetMode="External"/><Relationship Id="rId9" Type="http://schemas.openxmlformats.org/officeDocument/2006/relationships/hyperlink" Target="toolkit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5" min="2" style="0" width="26"/>
    <col collapsed="false" customWidth="true" hidden="false" outlineLevel="0" max="6" min="6" style="0" width="4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3" customFormat="false" ht="15" hidden="false" customHeight="false" outlineLevel="0" collapsed="false">
      <c r="B3" s="2" t="s">
        <v>0</v>
      </c>
      <c r="C3" s="2"/>
      <c r="D3" s="2"/>
      <c r="E3" s="2"/>
    </row>
    <row r="4" customFormat="false" ht="15" hidden="false" customHeight="false" outlineLevel="0" collapsed="false">
      <c r="B4" s="3" t="s">
        <v>1</v>
      </c>
      <c r="C4" s="3"/>
      <c r="D4" s="3"/>
      <c r="E4" s="3"/>
    </row>
    <row r="5" customFormat="false" ht="15" hidden="false" customHeight="false" outlineLevel="0" collapsed="false">
      <c r="B5" s="3"/>
      <c r="C5" s="3"/>
      <c r="D5" s="3"/>
      <c r="E5" s="3"/>
    </row>
    <row r="6" customFormat="false" ht="15" hidden="false" customHeight="true" outlineLevel="0" collapsed="false">
      <c r="B6" s="4" t="s">
        <v>2</v>
      </c>
      <c r="C6" s="4"/>
      <c r="D6" s="4"/>
      <c r="E6" s="4"/>
    </row>
    <row r="7" customFormat="false" ht="15" hidden="false" customHeight="false" outlineLevel="0" collapsed="false">
      <c r="B7" s="4"/>
      <c r="C7" s="4"/>
      <c r="D7" s="4"/>
      <c r="E7" s="4"/>
    </row>
    <row r="9" customFormat="false" ht="3.75" hidden="false" customHeight="true" outlineLevel="0" collapsed="false">
      <c r="B9" s="5"/>
      <c r="C9" s="5"/>
      <c r="D9" s="5"/>
      <c r="E9" s="5"/>
    </row>
    <row r="11" customFormat="false" ht="15" hidden="false" customHeight="false" outlineLevel="0" collapsed="false">
      <c r="B11" s="6" t="s">
        <v>3</v>
      </c>
      <c r="C11" s="6"/>
      <c r="D11" s="6"/>
      <c r="E11" s="6"/>
    </row>
    <row r="12" customFormat="false" ht="15" hidden="false" customHeight="false" outlineLevel="0" collapsed="false">
      <c r="B12" s="7" t="s">
        <v>4</v>
      </c>
      <c r="C12" s="8" t="str">
        <f aca="false">IF('01_POSITION'!$B$5="","",'01_POSITION'!$B$5)</f>
        <v/>
      </c>
      <c r="D12" s="8"/>
      <c r="E12" s="8"/>
    </row>
    <row r="13" customFormat="false" ht="15" hidden="false" customHeight="false" outlineLevel="0" collapsed="false">
      <c r="B13" s="7" t="s">
        <v>5</v>
      </c>
      <c r="C13" s="8" t="str">
        <f aca="false">IF('01_POSITION'!$B$8="","",'01_POSITION'!$B$8)</f>
        <v/>
      </c>
      <c r="D13" s="8"/>
      <c r="E13" s="8"/>
    </row>
    <row r="14" customFormat="false" ht="15" hidden="false" customHeight="false" outlineLevel="0" collapsed="false">
      <c r="B14" s="7" t="s">
        <v>6</v>
      </c>
      <c r="C14" s="8" t="str">
        <f aca="false">IF('01_POSITION'!$B$9="","",'01_POSITION'!$B$9)</f>
        <v/>
      </c>
      <c r="D14" s="8"/>
      <c r="E14" s="8"/>
    </row>
    <row r="15" customFormat="false" ht="15" hidden="false" customHeight="false" outlineLevel="0" collapsed="false">
      <c r="B15" s="7" t="s">
        <v>7</v>
      </c>
      <c r="C15" s="8" t="str">
        <f aca="false">IF('01_POSITION'!$B$15="","",'01_POSITION'!$B$15)</f>
        <v/>
      </c>
      <c r="D15" s="8"/>
      <c r="E15" s="8"/>
    </row>
    <row r="16" customFormat="false" ht="15" hidden="false" customHeight="false" outlineLevel="0" collapsed="false">
      <c r="B16" s="7" t="s">
        <v>8</v>
      </c>
      <c r="C16" s="9" t="str">
        <f aca="false">IF('01_POSITION'!$B$16="","",'01_POSITION'!$B$16)</f>
        <v/>
      </c>
      <c r="D16" s="9"/>
      <c r="E16" s="9"/>
    </row>
    <row r="17" customFormat="false" ht="15" hidden="false" customHeight="false" outlineLevel="0" collapsed="false">
      <c r="B17" s="7" t="s">
        <v>9</v>
      </c>
      <c r="C17" s="8" t="str">
        <f aca="false">IF('01_POSITION'!$B$14="","",'01_POSITION'!$B$14)</f>
        <v/>
      </c>
      <c r="D17" s="8"/>
      <c r="E17" s="8"/>
    </row>
    <row r="19" customFormat="false" ht="15" hidden="false" customHeight="false" outlineLevel="0" collapsed="false">
      <c r="B19" s="6" t="s">
        <v>10</v>
      </c>
      <c r="C19" s="6"/>
      <c r="D19" s="6"/>
      <c r="E19" s="6"/>
    </row>
    <row r="20" customFormat="false" ht="24" hidden="false" customHeight="true" outlineLevel="0" collapsed="false">
      <c r="B20" s="10" t="s">
        <v>11</v>
      </c>
      <c r="C20" s="10"/>
      <c r="D20" s="10" t="s">
        <v>12</v>
      </c>
      <c r="E20" s="10"/>
    </row>
    <row r="21" customFormat="false" ht="24" hidden="false" customHeight="true" outlineLevel="0" collapsed="false">
      <c r="B21" s="10" t="s">
        <v>13</v>
      </c>
      <c r="C21" s="10"/>
      <c r="D21" s="10" t="s">
        <v>14</v>
      </c>
      <c r="E21" s="10"/>
    </row>
    <row r="22" customFormat="false" ht="24" hidden="false" customHeight="true" outlineLevel="0" collapsed="false">
      <c r="B22" s="10" t="s">
        <v>15</v>
      </c>
      <c r="C22" s="10"/>
      <c r="D22" s="10" t="s">
        <v>16</v>
      </c>
      <c r="E22" s="10"/>
    </row>
    <row r="23" customFormat="false" ht="24" hidden="false" customHeight="true" outlineLevel="0" collapsed="false">
      <c r="B23" s="10" t="s">
        <v>17</v>
      </c>
      <c r="C23" s="10"/>
      <c r="D23" s="10" t="s">
        <v>18</v>
      </c>
      <c r="E23" s="10"/>
    </row>
    <row r="24" customFormat="false" ht="24" hidden="false" customHeight="true" outlineLevel="0" collapsed="false">
      <c r="B24" s="10" t="s">
        <v>19</v>
      </c>
      <c r="C24" s="10"/>
    </row>
    <row r="27" customFormat="false" ht="15" hidden="false" customHeight="false" outlineLevel="0" collapsed="false">
      <c r="B27" s="6" t="s">
        <v>20</v>
      </c>
      <c r="C27" s="6"/>
      <c r="D27" s="6"/>
      <c r="E27" s="6"/>
    </row>
    <row r="28" customFormat="false" ht="15" hidden="false" customHeight="false" outlineLevel="0" collapsed="false">
      <c r="B28" s="11" t="s">
        <v>21</v>
      </c>
      <c r="C28" s="12" t="s">
        <v>22</v>
      </c>
      <c r="D28" s="12"/>
      <c r="E28" s="12"/>
    </row>
    <row r="29" customFormat="false" ht="15" hidden="false" customHeight="false" outlineLevel="0" collapsed="false">
      <c r="B29" s="11" t="s">
        <v>23</v>
      </c>
      <c r="C29" s="12" t="s">
        <v>24</v>
      </c>
      <c r="D29" s="12"/>
      <c r="E29" s="12"/>
    </row>
    <row r="30" customFormat="false" ht="15" hidden="false" customHeight="false" outlineLevel="0" collapsed="false">
      <c r="B30" s="11" t="s">
        <v>25</v>
      </c>
      <c r="C30" s="12" t="s">
        <v>26</v>
      </c>
      <c r="D30" s="12"/>
      <c r="E30" s="12"/>
    </row>
    <row r="31" customFormat="false" ht="15" hidden="false" customHeight="false" outlineLevel="0" collapsed="false">
      <c r="B31" s="11" t="s">
        <v>27</v>
      </c>
      <c r="C31" s="12" t="s">
        <v>28</v>
      </c>
      <c r="D31" s="12"/>
      <c r="E31" s="12"/>
    </row>
    <row r="32" customFormat="false" ht="15" hidden="false" customHeight="false" outlineLevel="0" collapsed="false">
      <c r="B32" s="11" t="s">
        <v>29</v>
      </c>
      <c r="C32" s="12" t="s">
        <v>30</v>
      </c>
      <c r="D32" s="12"/>
      <c r="E32" s="12"/>
    </row>
    <row r="33" customFormat="false" ht="15" hidden="false" customHeight="false" outlineLevel="0" collapsed="false">
      <c r="B33" s="11" t="s">
        <v>31</v>
      </c>
      <c r="C33" s="12" t="s">
        <v>32</v>
      </c>
      <c r="D33" s="12"/>
      <c r="E33" s="12"/>
    </row>
    <row r="34" customFormat="false" ht="15" hidden="false" customHeight="false" outlineLevel="0" collapsed="false">
      <c r="B34" s="11" t="s">
        <v>33</v>
      </c>
      <c r="C34" s="12" t="s">
        <v>34</v>
      </c>
      <c r="D34" s="12"/>
      <c r="E34" s="12"/>
    </row>
    <row r="36" customFormat="false" ht="15" hidden="false" customHeight="false" outlineLevel="0" collapsed="false">
      <c r="B36" s="6" t="s">
        <v>35</v>
      </c>
      <c r="C36" s="6"/>
      <c r="D36" s="6"/>
      <c r="E36" s="6"/>
    </row>
    <row r="37" customFormat="false" ht="15" hidden="false" customHeight="false" outlineLevel="0" collapsed="false">
      <c r="B37" s="12" t="s">
        <v>36</v>
      </c>
      <c r="C37" s="12"/>
      <c r="D37" s="12"/>
      <c r="E37" s="13"/>
    </row>
    <row r="38" customFormat="false" ht="15" hidden="false" customHeight="false" outlineLevel="0" collapsed="false">
      <c r="B38" s="12" t="s">
        <v>37</v>
      </c>
      <c r="C38" s="12"/>
      <c r="D38" s="12"/>
      <c r="E38" s="13"/>
    </row>
    <row r="39" customFormat="false" ht="15" hidden="false" customHeight="false" outlineLevel="0" collapsed="false">
      <c r="B39" s="12" t="s">
        <v>38</v>
      </c>
      <c r="C39" s="12"/>
      <c r="D39" s="12"/>
      <c r="E39" s="13"/>
    </row>
    <row r="40" customFormat="false" ht="15" hidden="false" customHeight="false" outlineLevel="0" collapsed="false">
      <c r="B40" s="12" t="s">
        <v>39</v>
      </c>
      <c r="C40" s="12"/>
      <c r="D40" s="12"/>
      <c r="E40" s="13"/>
    </row>
    <row r="41" customFormat="false" ht="15" hidden="false" customHeight="false" outlineLevel="0" collapsed="false">
      <c r="B41" s="12" t="s">
        <v>40</v>
      </c>
      <c r="C41" s="12"/>
      <c r="D41" s="12"/>
      <c r="E41" s="13"/>
    </row>
    <row r="42" customFormat="false" ht="15" hidden="false" customHeight="false" outlineLevel="0" collapsed="false">
      <c r="B42" s="12" t="s">
        <v>41</v>
      </c>
      <c r="C42" s="12"/>
      <c r="D42" s="12"/>
      <c r="E42" s="13"/>
    </row>
    <row r="43" customFormat="false" ht="15" hidden="false" customHeight="false" outlineLevel="0" collapsed="false">
      <c r="B43" s="12" t="s">
        <v>42</v>
      </c>
      <c r="C43" s="12"/>
      <c r="D43" s="12"/>
      <c r="E43" s="13"/>
    </row>
    <row r="44" customFormat="false" ht="15" hidden="false" customHeight="false" outlineLevel="0" collapsed="false">
      <c r="B44" s="12" t="s">
        <v>43</v>
      </c>
      <c r="C44" s="12"/>
      <c r="D44" s="12"/>
      <c r="E44" s="13"/>
    </row>
    <row r="45" customFormat="false" ht="15" hidden="false" customHeight="false" outlineLevel="0" collapsed="false">
      <c r="B45" s="12" t="s">
        <v>44</v>
      </c>
      <c r="C45" s="12"/>
      <c r="D45" s="12"/>
      <c r="E45" s="13"/>
    </row>
    <row r="46" customFormat="false" ht="15" hidden="false" customHeight="false" outlineLevel="0" collapsed="false">
      <c r="B46" s="12" t="s">
        <v>45</v>
      </c>
      <c r="C46" s="12"/>
      <c r="D46" s="12"/>
      <c r="E46" s="13"/>
    </row>
    <row r="47" customFormat="false" ht="15" hidden="false" customHeight="false" outlineLevel="0" collapsed="false">
      <c r="B47" s="12" t="s">
        <v>46</v>
      </c>
      <c r="C47" s="12"/>
      <c r="D47" s="12"/>
      <c r="E47" s="13"/>
    </row>
    <row r="48" customFormat="false" ht="15" hidden="false" customHeight="false" outlineLevel="0" collapsed="false">
      <c r="B48" s="12" t="s">
        <v>47</v>
      </c>
      <c r="C48" s="12"/>
      <c r="D48" s="12"/>
      <c r="E48" s="13"/>
    </row>
    <row r="49" customFormat="false" ht="15" hidden="false" customHeight="false" outlineLevel="0" collapsed="false">
      <c r="B49" s="12" t="s">
        <v>48</v>
      </c>
      <c r="C49" s="12"/>
      <c r="D49" s="12"/>
      <c r="E49" s="13"/>
    </row>
    <row r="51" customFormat="false" ht="22.35" hidden="false" customHeight="false" outlineLevel="0" collapsed="false">
      <c r="B51" s="14" t="s">
        <v>49</v>
      </c>
      <c r="D51" s="15" t="str">
        <f aca="false">ROUND(COUNTIF($E$37:$E$49,"Yes")/13*100,0)&amp;"%"</f>
        <v>0%</v>
      </c>
      <c r="E51" s="15"/>
    </row>
    <row r="53" customFormat="false" ht="15" hidden="false" customHeight="true" outlineLevel="0" collapsed="false">
      <c r="B53" s="16" t="s">
        <v>50</v>
      </c>
      <c r="C53" s="16"/>
      <c r="D53" s="16"/>
      <c r="E53" s="16"/>
    </row>
    <row r="54" customFormat="false" ht="15" hidden="false" customHeight="false" outlineLevel="0" collapsed="false">
      <c r="B54" s="16"/>
      <c r="C54" s="16"/>
      <c r="D54" s="16"/>
      <c r="E54" s="16"/>
    </row>
    <row r="55" customFormat="false" ht="15" hidden="false" customHeight="false" outlineLevel="0" collapsed="false">
      <c r="B55" s="16"/>
      <c r="C55" s="16"/>
      <c r="D55" s="16"/>
      <c r="E55" s="16"/>
    </row>
  </sheetData>
  <sheetProtection sheet="true" formatCells="false" formatColumns="false" formatRows="false" sort="false" autoFilter="false"/>
  <mergeCells count="46">
    <mergeCell ref="A1:F1"/>
    <mergeCell ref="B3:E3"/>
    <mergeCell ref="B4:E5"/>
    <mergeCell ref="B6:E7"/>
    <mergeCell ref="B9:E9"/>
    <mergeCell ref="B11:E11"/>
    <mergeCell ref="C12:E12"/>
    <mergeCell ref="C13:E13"/>
    <mergeCell ref="C14:E14"/>
    <mergeCell ref="C15:E15"/>
    <mergeCell ref="C16:E16"/>
    <mergeCell ref="C17:E17"/>
    <mergeCell ref="B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B27:E27"/>
    <mergeCell ref="C28:E28"/>
    <mergeCell ref="C29:E29"/>
    <mergeCell ref="C30:E30"/>
    <mergeCell ref="C31:E31"/>
    <mergeCell ref="C32:E32"/>
    <mergeCell ref="C33:E33"/>
    <mergeCell ref="C34:E34"/>
    <mergeCell ref="B36:E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D51:E51"/>
    <mergeCell ref="B53:E55"/>
  </mergeCells>
  <dataValidations count="13">
    <dataValidation allowBlank="true" errorStyle="stop" operator="between" showDropDown="false" showErrorMessage="false" showInputMessage="false" sqref="E37" type="list">
      <formula1>'10_LISTS_SETTINGS'!$C$5:$C$6</formula1>
      <formula2>0</formula2>
    </dataValidation>
    <dataValidation allowBlank="true" errorStyle="stop" operator="between" showDropDown="false" showErrorMessage="false" showInputMessage="false" sqref="E38" type="list">
      <formula1>'10_LISTS_SETTINGS'!$C$5:$C$6</formula1>
      <formula2>0</formula2>
    </dataValidation>
    <dataValidation allowBlank="true" errorStyle="stop" operator="between" showDropDown="false" showErrorMessage="false" showInputMessage="false" sqref="E39" type="list">
      <formula1>'10_LISTS_SETTINGS'!$C$5:$C$6</formula1>
      <formula2>0</formula2>
    </dataValidation>
    <dataValidation allowBlank="true" errorStyle="stop" operator="between" showDropDown="false" showErrorMessage="false" showInputMessage="false" sqref="E40" type="list">
      <formula1>'10_LISTS_SETTINGS'!$C$5:$C$6</formula1>
      <formula2>0</formula2>
    </dataValidation>
    <dataValidation allowBlank="true" errorStyle="stop" operator="between" showDropDown="false" showErrorMessage="false" showInputMessage="false" sqref="E41" type="list">
      <formula1>'10_LISTS_SETTINGS'!$C$5:$C$6</formula1>
      <formula2>0</formula2>
    </dataValidation>
    <dataValidation allowBlank="true" errorStyle="stop" operator="between" showDropDown="false" showErrorMessage="false" showInputMessage="false" sqref="E42" type="list">
      <formula1>'10_LISTS_SETTINGS'!$C$5:$C$6</formula1>
      <formula2>0</formula2>
    </dataValidation>
    <dataValidation allowBlank="true" errorStyle="stop" operator="between" showDropDown="false" showErrorMessage="false" showInputMessage="false" sqref="E43" type="list">
      <formula1>'10_LISTS_SETTINGS'!$C$5:$C$6</formula1>
      <formula2>0</formula2>
    </dataValidation>
    <dataValidation allowBlank="true" errorStyle="stop" operator="between" showDropDown="false" showErrorMessage="false" showInputMessage="false" sqref="E44" type="list">
      <formula1>'10_LISTS_SETTINGS'!$C$5:$C$6</formula1>
      <formula2>0</formula2>
    </dataValidation>
    <dataValidation allowBlank="true" errorStyle="stop" operator="between" showDropDown="false" showErrorMessage="false" showInputMessage="false" sqref="E45" type="list">
      <formula1>'10_LISTS_SETTINGS'!$C$5:$C$6</formula1>
      <formula2>0</formula2>
    </dataValidation>
    <dataValidation allowBlank="true" errorStyle="stop" operator="between" showDropDown="false" showErrorMessage="false" showInputMessage="false" sqref="E46" type="list">
      <formula1>'10_LISTS_SETTINGS'!$C$5:$C$6</formula1>
      <formula2>0</formula2>
    </dataValidation>
    <dataValidation allowBlank="true" errorStyle="stop" operator="between" showDropDown="false" showErrorMessage="false" showInputMessage="false" sqref="E47" type="list">
      <formula1>'10_LISTS_SETTINGS'!$C$5:$C$6</formula1>
      <formula2>0</formula2>
    </dataValidation>
    <dataValidation allowBlank="true" errorStyle="stop" operator="between" showDropDown="false" showErrorMessage="false" showInputMessage="false" sqref="E48" type="list">
      <formula1>'10_LISTS_SETTINGS'!$C$5:$C$6</formula1>
      <formula2>0</formula2>
    </dataValidation>
    <dataValidation allowBlank="true" errorStyle="stop" operator="between" showDropDown="false" showErrorMessage="false" showInputMessage="false" sqref="E49" type="list">
      <formula1>'10_LISTS_SETTINGS'!$C$5:$C$6</formula1>
      <formula2>0</formula2>
    </dataValidation>
  </dataValidations>
  <hyperlinks>
    <hyperlink ref="B20" r:id="rId1" location="'01_POSITION'!A1" display="01 · POSITION"/>
    <hyperlink ref="D20" r:id="rId2" location="'02_SELECTION_CRITERIA'!A1" display="02 · CRITERIA"/>
    <hyperlink ref="B21" r:id="rId3" location="'03_INTERVIEW_GUIDE'!A1" display="03 · INTERVIEW"/>
    <hyperlink ref="D21" r:id="rId4" location="'04_CANDIDATES'!A1" display="04 · CANDIDATES"/>
    <hyperlink ref="B22" r:id="rId5" location="'05_CANDIDATE_SCORECARD'!A1" display="05 · SCORECARD"/>
    <hyperlink ref="D22" r:id="rId6" location="'06_FINALISTS_COMPARISON'!A1" display="06 · COMPARE"/>
    <hyperlink ref="B23" r:id="rId7" location="'07_RECRUITMENT_PIPELINE'!A1" display="07 · PIPELINE"/>
    <hyperlink ref="D23" r:id="rId8" location="'08_DASHBOARD'!A1" display="08 · DASHBOARD"/>
    <hyperlink ref="B24" r:id="rId9" location="'09_FINAL_REPORT'!A1" display="09 · FINAL REPORT"/>
  </hyperlink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24"/>
  </cols>
  <sheetData>
    <row r="1" customFormat="false" ht="33.75" hidden="false" customHeight="true" outlineLevel="0" collapsed="false">
      <c r="A1" s="17" t="s">
        <v>51</v>
      </c>
      <c r="B1" s="17"/>
      <c r="C1" s="17"/>
      <c r="D1" s="17"/>
    </row>
    <row r="2" customFormat="false" ht="15" hidden="false" customHeight="false" outlineLevel="0" collapsed="false">
      <c r="A2" s="18" t="s">
        <v>52</v>
      </c>
      <c r="B2" s="18"/>
      <c r="C2" s="18"/>
      <c r="D2" s="18"/>
    </row>
    <row r="4" customFormat="false" ht="15" hidden="false" customHeight="false" outlineLevel="0" collapsed="false">
      <c r="A4" s="14" t="s">
        <v>53</v>
      </c>
      <c r="C4" s="6" t="s">
        <v>54</v>
      </c>
      <c r="D4" s="6"/>
    </row>
    <row r="5" customFormat="false" ht="15" hidden="false" customHeight="false" outlineLevel="0" collapsed="false">
      <c r="A5" s="7" t="s">
        <v>4</v>
      </c>
      <c r="B5" s="19"/>
      <c r="C5" s="20" t="s">
        <v>55</v>
      </c>
      <c r="D5" s="20"/>
    </row>
    <row r="6" customFormat="false" ht="15" hidden="false" customHeight="false" outlineLevel="0" collapsed="false">
      <c r="A6" s="7" t="s">
        <v>56</v>
      </c>
      <c r="B6" s="19"/>
      <c r="C6" s="21"/>
      <c r="D6" s="21"/>
    </row>
    <row r="7" customFormat="false" ht="15" hidden="false" customHeight="false" outlineLevel="0" collapsed="false">
      <c r="A7" s="7" t="s">
        <v>57</v>
      </c>
      <c r="B7" s="19"/>
      <c r="C7" s="21"/>
      <c r="D7" s="21"/>
    </row>
    <row r="8" customFormat="false" ht="15" hidden="false" customHeight="false" outlineLevel="0" collapsed="false">
      <c r="A8" s="7" t="s">
        <v>5</v>
      </c>
      <c r="B8" s="19"/>
    </row>
    <row r="9" customFormat="false" ht="15" hidden="false" customHeight="false" outlineLevel="0" collapsed="false">
      <c r="A9" s="7" t="s">
        <v>6</v>
      </c>
      <c r="B9" s="19"/>
      <c r="C9" s="20" t="s">
        <v>58</v>
      </c>
      <c r="D9" s="20"/>
    </row>
    <row r="10" customFormat="false" ht="15" hidden="false" customHeight="false" outlineLevel="0" collapsed="false">
      <c r="A10" s="7" t="s">
        <v>59</v>
      </c>
      <c r="B10" s="19"/>
      <c r="C10" s="21"/>
      <c r="D10" s="21"/>
    </row>
    <row r="11" customFormat="false" ht="15" hidden="false" customHeight="false" outlineLevel="0" collapsed="false">
      <c r="A11" s="7" t="s">
        <v>60</v>
      </c>
      <c r="B11" s="22"/>
      <c r="C11" s="21"/>
      <c r="D11" s="21"/>
    </row>
    <row r="12" customFormat="false" ht="15" hidden="false" customHeight="false" outlineLevel="0" collapsed="false">
      <c r="A12" s="7" t="s">
        <v>61</v>
      </c>
      <c r="B12" s="22"/>
    </row>
    <row r="13" customFormat="false" ht="15" hidden="false" customHeight="false" outlineLevel="0" collapsed="false">
      <c r="A13" s="7" t="s">
        <v>62</v>
      </c>
      <c r="B13" s="22"/>
      <c r="C13" s="20" t="s">
        <v>63</v>
      </c>
      <c r="D13" s="20"/>
    </row>
    <row r="14" customFormat="false" ht="15" hidden="false" customHeight="false" outlineLevel="0" collapsed="false">
      <c r="A14" s="7" t="s">
        <v>9</v>
      </c>
      <c r="B14" s="22"/>
      <c r="C14" s="21"/>
      <c r="D14" s="21"/>
    </row>
    <row r="15" customFormat="false" ht="15" hidden="false" customHeight="false" outlineLevel="0" collapsed="false">
      <c r="A15" s="7" t="s">
        <v>64</v>
      </c>
      <c r="B15" s="23"/>
      <c r="C15" s="21"/>
      <c r="D15" s="21"/>
    </row>
    <row r="16" customFormat="false" ht="15" hidden="false" customHeight="false" outlineLevel="0" collapsed="false">
      <c r="A16" s="7" t="s">
        <v>8</v>
      </c>
      <c r="B16" s="23"/>
    </row>
    <row r="17" customFormat="false" ht="15" hidden="false" customHeight="false" outlineLevel="0" collapsed="false">
      <c r="C17" s="20" t="s">
        <v>65</v>
      </c>
      <c r="D17" s="20"/>
    </row>
    <row r="18" customFormat="false" ht="15" hidden="false" customHeight="false" outlineLevel="0" collapsed="false">
      <c r="A18" s="14" t="s">
        <v>66</v>
      </c>
      <c r="C18" s="21"/>
      <c r="D18" s="21"/>
    </row>
    <row r="19" customFormat="false" ht="15" hidden="false" customHeight="false" outlineLevel="0" collapsed="false">
      <c r="A19" s="11" t="s">
        <v>67</v>
      </c>
      <c r="C19" s="21"/>
      <c r="D19" s="21"/>
    </row>
    <row r="20" customFormat="false" ht="15" hidden="false" customHeight="false" outlineLevel="0" collapsed="false">
      <c r="A20" s="24"/>
      <c r="B20" s="24"/>
    </row>
    <row r="21" customFormat="false" ht="15" hidden="false" customHeight="false" outlineLevel="0" collapsed="false">
      <c r="A21" s="24"/>
      <c r="B21" s="24"/>
      <c r="C21" s="20" t="s">
        <v>68</v>
      </c>
      <c r="D21" s="20"/>
    </row>
    <row r="22" customFormat="false" ht="15" hidden="false" customHeight="false" outlineLevel="0" collapsed="false">
      <c r="A22" s="24"/>
      <c r="B22" s="24"/>
      <c r="C22" s="21"/>
      <c r="D22" s="21"/>
    </row>
    <row r="23" customFormat="false" ht="15" hidden="false" customHeight="false" outlineLevel="0" collapsed="false">
      <c r="A23" s="25"/>
      <c r="B23" s="25"/>
      <c r="C23" s="21"/>
      <c r="D23" s="21"/>
    </row>
    <row r="24" customFormat="false" ht="15" hidden="false" customHeight="false" outlineLevel="0" collapsed="false">
      <c r="A24" s="11" t="s">
        <v>69</v>
      </c>
    </row>
    <row r="25" customFormat="false" ht="15" hidden="false" customHeight="false" outlineLevel="0" collapsed="false">
      <c r="A25" s="24"/>
      <c r="B25" s="24"/>
      <c r="C25" s="20" t="s">
        <v>70</v>
      </c>
      <c r="D25" s="20"/>
    </row>
    <row r="26" customFormat="false" ht="15" hidden="false" customHeight="false" outlineLevel="0" collapsed="false">
      <c r="A26" s="24"/>
      <c r="B26" s="24"/>
      <c r="C26" s="21"/>
      <c r="D26" s="21"/>
    </row>
    <row r="27" customFormat="false" ht="15" hidden="false" customHeight="false" outlineLevel="0" collapsed="false">
      <c r="A27" s="24"/>
      <c r="B27" s="24"/>
      <c r="C27" s="21"/>
      <c r="D27" s="21"/>
    </row>
    <row r="28" customFormat="false" ht="15" hidden="false" customHeight="false" outlineLevel="0" collapsed="false">
      <c r="A28" s="25"/>
      <c r="B28" s="25"/>
    </row>
    <row r="29" customFormat="false" ht="15" hidden="false" customHeight="false" outlineLevel="0" collapsed="false">
      <c r="C29" s="18" t="s">
        <v>71</v>
      </c>
      <c r="D29" s="18"/>
    </row>
  </sheetData>
  <sheetProtection sheet="true" formatCells="false" formatColumns="false" formatRows="false" sort="false" autoFilter="false"/>
  <mergeCells count="18">
    <mergeCell ref="A1:D1"/>
    <mergeCell ref="A2:D2"/>
    <mergeCell ref="C4:D4"/>
    <mergeCell ref="C5:D5"/>
    <mergeCell ref="C6:D7"/>
    <mergeCell ref="C9:D9"/>
    <mergeCell ref="C10:D11"/>
    <mergeCell ref="C13:D13"/>
    <mergeCell ref="C14:D15"/>
    <mergeCell ref="C17:D17"/>
    <mergeCell ref="C18:D19"/>
    <mergeCell ref="A20:B22"/>
    <mergeCell ref="C21:D21"/>
    <mergeCell ref="C22:D23"/>
    <mergeCell ref="A25:B27"/>
    <mergeCell ref="C25:D25"/>
    <mergeCell ref="C26:D27"/>
    <mergeCell ref="C29:D29"/>
  </mergeCells>
  <dataValidations count="4">
    <dataValidation allowBlank="true" errorStyle="stop" operator="between" showDropDown="false" showErrorMessage="false" showInputMessage="false" sqref="B11" type="list">
      <formula1>'10_LISTS_SETTINGS'!$D$5:$D$10</formula1>
      <formula2>0</formula2>
    </dataValidation>
    <dataValidation allowBlank="true" errorStyle="stop" operator="between" showDropDown="false" showErrorMessage="false" showInputMessage="false" sqref="B12" type="list">
      <formula1>'10_LISTS_SETTINGS'!$E$5:$E$10</formula1>
      <formula2>0</formula2>
    </dataValidation>
    <dataValidation allowBlank="true" errorStyle="stop" operator="between" showDropDown="false" showErrorMessage="false" showInputMessage="false" sqref="B13" type="list">
      <formula1>'10_LISTS_SETTINGS'!$F$5:$F$7</formula1>
      <formula2>0</formula2>
    </dataValidation>
    <dataValidation allowBlank="true" errorStyle="stop" operator="between" showDropDown="false" showErrorMessage="false" showInputMessage="false" sqref="B14" type="list">
      <formula1>'10_LISTS_SETTINGS'!$G$5:$G$9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5" min="4" style="0" width="11"/>
    <col collapsed="false" customWidth="true" hidden="false" outlineLevel="0" max="6" min="6" style="0" width="15"/>
    <col collapsed="false" customWidth="true" hidden="false" outlineLevel="0" max="8" min="7" style="0" width="13"/>
  </cols>
  <sheetData>
    <row r="1" customFormat="false" ht="33.75" hidden="false" customHeight="true" outlineLevel="0" collapsed="false">
      <c r="A1" s="17" t="s">
        <v>72</v>
      </c>
      <c r="B1" s="17"/>
      <c r="C1" s="17"/>
      <c r="D1" s="17"/>
      <c r="E1" s="17"/>
      <c r="F1" s="17"/>
      <c r="G1" s="17"/>
      <c r="H1" s="17"/>
      <c r="I1" s="17"/>
    </row>
    <row r="2" customFormat="false" ht="15" hidden="false" customHeight="false" outlineLevel="0" collapsed="false">
      <c r="A2" s="18" t="s">
        <v>73</v>
      </c>
      <c r="B2" s="18"/>
      <c r="C2" s="18"/>
      <c r="D2" s="18"/>
      <c r="E2" s="18"/>
      <c r="F2" s="18"/>
      <c r="G2" s="18"/>
      <c r="H2" s="18"/>
      <c r="I2" s="18"/>
    </row>
    <row r="4" customFormat="false" ht="15" hidden="false" customHeight="false" outlineLevel="0" collapsed="false">
      <c r="A4" s="11" t="s">
        <v>74</v>
      </c>
      <c r="B4" s="13"/>
      <c r="E4" s="11" t="s">
        <v>75</v>
      </c>
      <c r="F4" s="26" t="n">
        <f aca="false">SUM($E$7:$E$21)</f>
        <v>0</v>
      </c>
      <c r="G4" s="18" t="str">
        <f aca="false">IF(ABS($F$4-1)&lt;0.001,"✓ Weighting is correct.","Weighting must equal 100%.")</f>
        <v>Weighting must equal 100%.</v>
      </c>
      <c r="H4" s="18"/>
      <c r="I4" s="18"/>
    </row>
    <row r="6" customFormat="false" ht="30" hidden="false" customHeight="true" outlineLevel="0" collapsed="false">
      <c r="A6" s="27" t="s">
        <v>76</v>
      </c>
      <c r="B6" s="27" t="s">
        <v>77</v>
      </c>
      <c r="C6" s="27" t="s">
        <v>78</v>
      </c>
      <c r="D6" s="27" t="s">
        <v>79</v>
      </c>
      <c r="E6" s="27" t="s">
        <v>80</v>
      </c>
      <c r="F6" s="27" t="s">
        <v>81</v>
      </c>
      <c r="G6" s="27" t="s">
        <v>82</v>
      </c>
      <c r="H6" s="27" t="s">
        <v>83</v>
      </c>
    </row>
    <row r="7" customFormat="false" ht="15" hidden="false" customHeight="false" outlineLevel="0" collapsed="false">
      <c r="A7" s="19"/>
      <c r="B7" s="13"/>
      <c r="C7" s="28"/>
      <c r="D7" s="13"/>
      <c r="E7" s="29"/>
      <c r="F7" s="13"/>
      <c r="G7" s="30" t="str">
        <f aca="false">IF(OR($A7="",$B$4=""),"",IFERROR(INDEX('05_CANDIDATE_SCORECARD'!$F$47:$T$106,MATCH($B$4,'05_CANDIDATE_SCORECARD'!$A$47:$A$106,0),1),""))</f>
        <v/>
      </c>
      <c r="H7" s="31" t="str">
        <f aca="false">IFERROR(IF($G7="","",($G7/5)*$E7*100),"")</f>
        <v/>
      </c>
    </row>
    <row r="8" customFormat="false" ht="15" hidden="false" customHeight="false" outlineLevel="0" collapsed="false">
      <c r="A8" s="19"/>
      <c r="B8" s="13"/>
      <c r="C8" s="28"/>
      <c r="D8" s="13"/>
      <c r="E8" s="29"/>
      <c r="F8" s="13"/>
      <c r="G8" s="30" t="str">
        <f aca="false">IF(OR($A8="",$B$4=""),"",IFERROR(INDEX('05_CANDIDATE_SCORECARD'!$F$47:$T$106,MATCH($B$4,'05_CANDIDATE_SCORECARD'!$A$47:$A$106,0),2),""))</f>
        <v/>
      </c>
      <c r="H8" s="31" t="str">
        <f aca="false">IFERROR(IF($G8="","",($G8/5)*$E8*100),"")</f>
        <v/>
      </c>
    </row>
    <row r="9" customFormat="false" ht="15" hidden="false" customHeight="false" outlineLevel="0" collapsed="false">
      <c r="A9" s="19"/>
      <c r="B9" s="13"/>
      <c r="C9" s="28"/>
      <c r="D9" s="13"/>
      <c r="E9" s="29"/>
      <c r="F9" s="13"/>
      <c r="G9" s="30" t="str">
        <f aca="false">IF(OR($A9="",$B$4=""),"",IFERROR(INDEX('05_CANDIDATE_SCORECARD'!$F$47:$T$106,MATCH($B$4,'05_CANDIDATE_SCORECARD'!$A$47:$A$106,0),3),""))</f>
        <v/>
      </c>
      <c r="H9" s="31" t="str">
        <f aca="false">IFERROR(IF($G9="","",($G9/5)*$E9*100),"")</f>
        <v/>
      </c>
    </row>
    <row r="10" customFormat="false" ht="15" hidden="false" customHeight="false" outlineLevel="0" collapsed="false">
      <c r="A10" s="19"/>
      <c r="B10" s="13"/>
      <c r="C10" s="28"/>
      <c r="D10" s="13"/>
      <c r="E10" s="29"/>
      <c r="F10" s="13"/>
      <c r="G10" s="30" t="str">
        <f aca="false">IF(OR($A10="",$B$4=""),"",IFERROR(INDEX('05_CANDIDATE_SCORECARD'!$F$47:$T$106,MATCH($B$4,'05_CANDIDATE_SCORECARD'!$A$47:$A$106,0),4),""))</f>
        <v/>
      </c>
      <c r="H10" s="31" t="str">
        <f aca="false">IFERROR(IF($G10="","",($G10/5)*$E10*100),"")</f>
        <v/>
      </c>
    </row>
    <row r="11" customFormat="false" ht="15" hidden="false" customHeight="false" outlineLevel="0" collapsed="false">
      <c r="A11" s="19"/>
      <c r="B11" s="13"/>
      <c r="C11" s="28"/>
      <c r="D11" s="13"/>
      <c r="E11" s="29"/>
      <c r="F11" s="13"/>
      <c r="G11" s="30" t="str">
        <f aca="false">IF(OR($A11="",$B$4=""),"",IFERROR(INDEX('05_CANDIDATE_SCORECARD'!$F$47:$T$106,MATCH($B$4,'05_CANDIDATE_SCORECARD'!$A$47:$A$106,0),5),""))</f>
        <v/>
      </c>
      <c r="H11" s="31" t="str">
        <f aca="false">IFERROR(IF($G11="","",($G11/5)*$E11*100),"")</f>
        <v/>
      </c>
    </row>
    <row r="12" customFormat="false" ht="15" hidden="false" customHeight="false" outlineLevel="0" collapsed="false">
      <c r="A12" s="19"/>
      <c r="B12" s="13"/>
      <c r="C12" s="28"/>
      <c r="D12" s="13"/>
      <c r="E12" s="29"/>
      <c r="F12" s="13"/>
      <c r="G12" s="30" t="str">
        <f aca="false">IF(OR($A12="",$B$4=""),"",IFERROR(INDEX('05_CANDIDATE_SCORECARD'!$F$47:$T$106,MATCH($B$4,'05_CANDIDATE_SCORECARD'!$A$47:$A$106,0),6),""))</f>
        <v/>
      </c>
      <c r="H12" s="31" t="str">
        <f aca="false">IFERROR(IF($G12="","",($G12/5)*$E12*100),"")</f>
        <v/>
      </c>
    </row>
    <row r="13" customFormat="false" ht="15" hidden="false" customHeight="false" outlineLevel="0" collapsed="false">
      <c r="A13" s="19"/>
      <c r="B13" s="13"/>
      <c r="C13" s="28"/>
      <c r="D13" s="13"/>
      <c r="E13" s="29"/>
      <c r="F13" s="13"/>
      <c r="G13" s="30" t="str">
        <f aca="false">IF(OR($A13="",$B$4=""),"",IFERROR(INDEX('05_CANDIDATE_SCORECARD'!$F$47:$T$106,MATCH($B$4,'05_CANDIDATE_SCORECARD'!$A$47:$A$106,0),7),""))</f>
        <v/>
      </c>
      <c r="H13" s="31" t="str">
        <f aca="false">IFERROR(IF($G13="","",($G13/5)*$E13*100),"")</f>
        <v/>
      </c>
    </row>
    <row r="14" customFormat="false" ht="15" hidden="false" customHeight="false" outlineLevel="0" collapsed="false">
      <c r="A14" s="19"/>
      <c r="B14" s="13"/>
      <c r="C14" s="28"/>
      <c r="D14" s="13"/>
      <c r="E14" s="29"/>
      <c r="F14" s="13"/>
      <c r="G14" s="30" t="str">
        <f aca="false">IF(OR($A14="",$B$4=""),"",IFERROR(INDEX('05_CANDIDATE_SCORECARD'!$F$47:$T$106,MATCH($B$4,'05_CANDIDATE_SCORECARD'!$A$47:$A$106,0),8),""))</f>
        <v/>
      </c>
      <c r="H14" s="31" t="str">
        <f aca="false">IFERROR(IF($G14="","",($G14/5)*$E14*100),"")</f>
        <v/>
      </c>
    </row>
    <row r="15" customFormat="false" ht="15" hidden="false" customHeight="false" outlineLevel="0" collapsed="false">
      <c r="A15" s="19"/>
      <c r="B15" s="13"/>
      <c r="C15" s="28"/>
      <c r="D15" s="13"/>
      <c r="E15" s="29"/>
      <c r="F15" s="13"/>
      <c r="G15" s="30" t="str">
        <f aca="false">IF(OR($A15="",$B$4=""),"",IFERROR(INDEX('05_CANDIDATE_SCORECARD'!$F$47:$T$106,MATCH($B$4,'05_CANDIDATE_SCORECARD'!$A$47:$A$106,0),9),""))</f>
        <v/>
      </c>
      <c r="H15" s="31" t="str">
        <f aca="false">IFERROR(IF($G15="","",($G15/5)*$E15*100),"")</f>
        <v/>
      </c>
    </row>
    <row r="16" customFormat="false" ht="15" hidden="false" customHeight="false" outlineLevel="0" collapsed="false">
      <c r="A16" s="19"/>
      <c r="B16" s="13"/>
      <c r="C16" s="28"/>
      <c r="D16" s="13"/>
      <c r="E16" s="29"/>
      <c r="F16" s="13"/>
      <c r="G16" s="30" t="str">
        <f aca="false">IF(OR($A16="",$B$4=""),"",IFERROR(INDEX('05_CANDIDATE_SCORECARD'!$F$47:$T$106,MATCH($B$4,'05_CANDIDATE_SCORECARD'!$A$47:$A$106,0),10),""))</f>
        <v/>
      </c>
      <c r="H16" s="31" t="str">
        <f aca="false">IFERROR(IF($G16="","",($G16/5)*$E16*100),"")</f>
        <v/>
      </c>
    </row>
    <row r="17" customFormat="false" ht="15" hidden="false" customHeight="false" outlineLevel="0" collapsed="false">
      <c r="A17" s="19"/>
      <c r="B17" s="13"/>
      <c r="C17" s="28"/>
      <c r="D17" s="13"/>
      <c r="E17" s="29"/>
      <c r="F17" s="13"/>
      <c r="G17" s="30" t="str">
        <f aca="false">IF(OR($A17="",$B$4=""),"",IFERROR(INDEX('05_CANDIDATE_SCORECARD'!$F$47:$T$106,MATCH($B$4,'05_CANDIDATE_SCORECARD'!$A$47:$A$106,0),11),""))</f>
        <v/>
      </c>
      <c r="H17" s="31" t="str">
        <f aca="false">IFERROR(IF($G17="","",($G17/5)*$E17*100),"")</f>
        <v/>
      </c>
    </row>
    <row r="18" customFormat="false" ht="15" hidden="false" customHeight="false" outlineLevel="0" collapsed="false">
      <c r="A18" s="19"/>
      <c r="B18" s="13"/>
      <c r="C18" s="28"/>
      <c r="D18" s="13"/>
      <c r="E18" s="29"/>
      <c r="F18" s="13"/>
      <c r="G18" s="30" t="str">
        <f aca="false">IF(OR($A18="",$B$4=""),"",IFERROR(INDEX('05_CANDIDATE_SCORECARD'!$F$47:$T$106,MATCH($B$4,'05_CANDIDATE_SCORECARD'!$A$47:$A$106,0),12),""))</f>
        <v/>
      </c>
      <c r="H18" s="31" t="str">
        <f aca="false">IFERROR(IF($G18="","",($G18/5)*$E18*100),"")</f>
        <v/>
      </c>
    </row>
    <row r="19" customFormat="false" ht="15" hidden="false" customHeight="false" outlineLevel="0" collapsed="false">
      <c r="A19" s="19"/>
      <c r="B19" s="13"/>
      <c r="C19" s="28"/>
      <c r="D19" s="13"/>
      <c r="E19" s="29"/>
      <c r="F19" s="13"/>
      <c r="G19" s="30" t="str">
        <f aca="false">IF(OR($A19="",$B$4=""),"",IFERROR(INDEX('05_CANDIDATE_SCORECARD'!$F$47:$T$106,MATCH($B$4,'05_CANDIDATE_SCORECARD'!$A$47:$A$106,0),13),""))</f>
        <v/>
      </c>
      <c r="H19" s="31" t="str">
        <f aca="false">IFERROR(IF($G19="","",($G19/5)*$E19*100),"")</f>
        <v/>
      </c>
    </row>
    <row r="20" customFormat="false" ht="15" hidden="false" customHeight="false" outlineLevel="0" collapsed="false">
      <c r="A20" s="19"/>
      <c r="B20" s="13"/>
      <c r="C20" s="28"/>
      <c r="D20" s="13"/>
      <c r="E20" s="29"/>
      <c r="F20" s="13"/>
      <c r="G20" s="30" t="str">
        <f aca="false">IF(OR($A20="",$B$4=""),"",IFERROR(INDEX('05_CANDIDATE_SCORECARD'!$F$47:$T$106,MATCH($B$4,'05_CANDIDATE_SCORECARD'!$A$47:$A$106,0),14),""))</f>
        <v/>
      </c>
      <c r="H20" s="31" t="str">
        <f aca="false">IFERROR(IF($G20="","",($G20/5)*$E20*100),"")</f>
        <v/>
      </c>
    </row>
    <row r="21" customFormat="false" ht="15" hidden="false" customHeight="false" outlineLevel="0" collapsed="false">
      <c r="A21" s="19"/>
      <c r="B21" s="13"/>
      <c r="C21" s="28"/>
      <c r="D21" s="13"/>
      <c r="E21" s="29"/>
      <c r="F21" s="13"/>
      <c r="G21" s="30" t="str">
        <f aca="false">IF(OR($A21="",$B$4=""),"",IFERROR(INDEX('05_CANDIDATE_SCORECARD'!$F$47:$T$106,MATCH($B$4,'05_CANDIDATE_SCORECARD'!$A$47:$A$106,0),15),""))</f>
        <v/>
      </c>
      <c r="H21" s="31" t="str">
        <f aca="false">IFERROR(IF($G21="","",($G21/5)*$E21*100),"")</f>
        <v/>
      </c>
    </row>
  </sheetData>
  <sheetProtection sheet="true" formatCells="false" formatColumns="false" formatRows="false" sort="false" autoFilter="false"/>
  <mergeCells count="3">
    <mergeCell ref="A1:I1"/>
    <mergeCell ref="A2:I2"/>
    <mergeCell ref="G4:I4"/>
  </mergeCells>
  <conditionalFormatting sqref="F4">
    <cfRule type="expression" priority="2" aboveAverage="0" equalAverage="0" bottom="0" percent="0" rank="0" text="" dxfId="5">
      <formula>ABS(F4-1)&lt;0.001</formula>
    </cfRule>
    <cfRule type="expression" priority="3" aboveAverage="0" equalAverage="0" bottom="0" percent="0" rank="0" text="" dxfId="6">
      <formula>ABS(F4-1)&gt;=0.001</formula>
    </cfRule>
  </conditionalFormatting>
  <conditionalFormatting sqref="G4:I4">
    <cfRule type="expression" priority="4" aboveAverage="0" equalAverage="0" bottom="0" percent="0" rank="0" text="" dxfId="7">
      <formula>ABS($F$4-1)&lt;0.001</formula>
    </cfRule>
    <cfRule type="expression" priority="5" aboveAverage="0" equalAverage="0" bottom="0" percent="0" rank="0" text="" dxfId="8">
      <formula>ABS($F$4-1)&gt;=0.001</formula>
    </cfRule>
  </conditionalFormatting>
  <dataValidations count="45">
    <dataValidation allowBlank="true" errorStyle="stop" operator="between" showDropDown="false" showErrorMessage="false" showInputMessage="false" sqref="B7" type="list">
      <formula1>'10_LISTS_SETTINGS'!$A$5:$A$11</formula1>
      <formula2>0</formula2>
    </dataValidation>
    <dataValidation allowBlank="true" errorStyle="stop" operator="between" showDropDown="false" showErrorMessage="false" showInputMessage="false" sqref="D7" type="list">
      <formula1>'10_LISTS_SETTINGS'!$B$5:$B$6</formula1>
      <formula2>0</formula2>
    </dataValidation>
    <dataValidation allowBlank="true" errorStyle="stop" operator="between" showDropDown="false" showErrorMessage="false" showInputMessage="false" sqref="F7" type="list">
      <formula1>'10_LISTS_SETTINGS'!$M$5:$M$9</formula1>
      <formula2>0</formula2>
    </dataValidation>
    <dataValidation allowBlank="true" errorStyle="stop" operator="between" showDropDown="false" showErrorMessage="false" showInputMessage="false" sqref="B8" type="list">
      <formula1>'10_LISTS_SETTINGS'!$A$5:$A$11</formula1>
      <formula2>0</formula2>
    </dataValidation>
    <dataValidation allowBlank="true" errorStyle="stop" operator="between" showDropDown="false" showErrorMessage="false" showInputMessage="false" sqref="D8" type="list">
      <formula1>'10_LISTS_SETTINGS'!$B$5:$B$6</formula1>
      <formula2>0</formula2>
    </dataValidation>
    <dataValidation allowBlank="true" errorStyle="stop" operator="between" showDropDown="false" showErrorMessage="false" showInputMessage="false" sqref="F8" type="list">
      <formula1>'10_LISTS_SETTINGS'!$M$5:$M$9</formula1>
      <formula2>0</formula2>
    </dataValidation>
    <dataValidation allowBlank="true" errorStyle="stop" operator="between" showDropDown="false" showErrorMessage="false" showInputMessage="false" sqref="B9" type="list">
      <formula1>'10_LISTS_SETTINGS'!$A$5:$A$11</formula1>
      <formula2>0</formula2>
    </dataValidation>
    <dataValidation allowBlank="true" errorStyle="stop" operator="between" showDropDown="false" showErrorMessage="false" showInputMessage="false" sqref="D9" type="list">
      <formula1>'10_LISTS_SETTINGS'!$B$5:$B$6</formula1>
      <formula2>0</formula2>
    </dataValidation>
    <dataValidation allowBlank="true" errorStyle="stop" operator="between" showDropDown="false" showErrorMessage="false" showInputMessage="false" sqref="F9" type="list">
      <formula1>'10_LISTS_SETTINGS'!$M$5:$M$9</formula1>
      <formula2>0</formula2>
    </dataValidation>
    <dataValidation allowBlank="true" errorStyle="stop" operator="between" showDropDown="false" showErrorMessage="false" showInputMessage="false" sqref="B10" type="list">
      <formula1>'10_LISTS_SETTINGS'!$A$5:$A$11</formula1>
      <formula2>0</formula2>
    </dataValidation>
    <dataValidation allowBlank="true" errorStyle="stop" operator="between" showDropDown="false" showErrorMessage="false" showInputMessage="false" sqref="D10" type="list">
      <formula1>'10_LISTS_SETTINGS'!$B$5:$B$6</formula1>
      <formula2>0</formula2>
    </dataValidation>
    <dataValidation allowBlank="true" errorStyle="stop" operator="between" showDropDown="false" showErrorMessage="false" showInputMessage="false" sqref="F10" type="list">
      <formula1>'10_LISTS_SETTINGS'!$M$5:$M$9</formula1>
      <formula2>0</formula2>
    </dataValidation>
    <dataValidation allowBlank="true" errorStyle="stop" operator="between" showDropDown="false" showErrorMessage="false" showInputMessage="false" sqref="B11" type="list">
      <formula1>'10_LISTS_SETTINGS'!$A$5:$A$11</formula1>
      <formula2>0</formula2>
    </dataValidation>
    <dataValidation allowBlank="true" errorStyle="stop" operator="between" showDropDown="false" showErrorMessage="false" showInputMessage="false" sqref="D11" type="list">
      <formula1>'10_LISTS_SETTINGS'!$B$5:$B$6</formula1>
      <formula2>0</formula2>
    </dataValidation>
    <dataValidation allowBlank="true" errorStyle="stop" operator="between" showDropDown="false" showErrorMessage="false" showInputMessage="false" sqref="F11" type="list">
      <formula1>'10_LISTS_SETTINGS'!$M$5:$M$9</formula1>
      <formula2>0</formula2>
    </dataValidation>
    <dataValidation allowBlank="true" errorStyle="stop" operator="between" showDropDown="false" showErrorMessage="false" showInputMessage="false" sqref="B12" type="list">
      <formula1>'10_LISTS_SETTINGS'!$A$5:$A$11</formula1>
      <formula2>0</formula2>
    </dataValidation>
    <dataValidation allowBlank="true" errorStyle="stop" operator="between" showDropDown="false" showErrorMessage="false" showInputMessage="false" sqref="D12" type="list">
      <formula1>'10_LISTS_SETTINGS'!$B$5:$B$6</formula1>
      <formula2>0</formula2>
    </dataValidation>
    <dataValidation allowBlank="true" errorStyle="stop" operator="between" showDropDown="false" showErrorMessage="false" showInputMessage="false" sqref="F12" type="list">
      <formula1>'10_LISTS_SETTINGS'!$M$5:$M$9</formula1>
      <formula2>0</formula2>
    </dataValidation>
    <dataValidation allowBlank="true" errorStyle="stop" operator="between" showDropDown="false" showErrorMessage="false" showInputMessage="false" sqref="B13" type="list">
      <formula1>'10_LISTS_SETTINGS'!$A$5:$A$11</formula1>
      <formula2>0</formula2>
    </dataValidation>
    <dataValidation allowBlank="true" errorStyle="stop" operator="between" showDropDown="false" showErrorMessage="false" showInputMessage="false" sqref="D13" type="list">
      <formula1>'10_LISTS_SETTINGS'!$B$5:$B$6</formula1>
      <formula2>0</formula2>
    </dataValidation>
    <dataValidation allowBlank="true" errorStyle="stop" operator="between" showDropDown="false" showErrorMessage="false" showInputMessage="false" sqref="F13" type="list">
      <formula1>'10_LISTS_SETTINGS'!$M$5:$M$9</formula1>
      <formula2>0</formula2>
    </dataValidation>
    <dataValidation allowBlank="true" errorStyle="stop" operator="between" showDropDown="false" showErrorMessage="false" showInputMessage="false" sqref="B14" type="list">
      <formula1>'10_LISTS_SETTINGS'!$A$5:$A$11</formula1>
      <formula2>0</formula2>
    </dataValidation>
    <dataValidation allowBlank="true" errorStyle="stop" operator="between" showDropDown="false" showErrorMessage="false" showInputMessage="false" sqref="D14" type="list">
      <formula1>'10_LISTS_SETTINGS'!$B$5:$B$6</formula1>
      <formula2>0</formula2>
    </dataValidation>
    <dataValidation allowBlank="true" errorStyle="stop" operator="between" showDropDown="false" showErrorMessage="false" showInputMessage="false" sqref="F14" type="list">
      <formula1>'10_LISTS_SETTINGS'!$M$5:$M$9</formula1>
      <formula2>0</formula2>
    </dataValidation>
    <dataValidation allowBlank="true" errorStyle="stop" operator="between" showDropDown="false" showErrorMessage="false" showInputMessage="false" sqref="B15" type="list">
      <formula1>'10_LISTS_SETTINGS'!$A$5:$A$11</formula1>
      <formula2>0</formula2>
    </dataValidation>
    <dataValidation allowBlank="true" errorStyle="stop" operator="between" showDropDown="false" showErrorMessage="false" showInputMessage="false" sqref="D15" type="list">
      <formula1>'10_LISTS_SETTINGS'!$B$5:$B$6</formula1>
      <formula2>0</formula2>
    </dataValidation>
    <dataValidation allowBlank="true" errorStyle="stop" operator="between" showDropDown="false" showErrorMessage="false" showInputMessage="false" sqref="F15" type="list">
      <formula1>'10_LISTS_SETTINGS'!$M$5:$M$9</formula1>
      <formula2>0</formula2>
    </dataValidation>
    <dataValidation allowBlank="true" errorStyle="stop" operator="between" showDropDown="false" showErrorMessage="false" showInputMessage="false" sqref="B16" type="list">
      <formula1>'10_LISTS_SETTINGS'!$A$5:$A$11</formula1>
      <formula2>0</formula2>
    </dataValidation>
    <dataValidation allowBlank="true" errorStyle="stop" operator="between" showDropDown="false" showErrorMessage="false" showInputMessage="false" sqref="D16" type="list">
      <formula1>'10_LISTS_SETTINGS'!$B$5:$B$6</formula1>
      <formula2>0</formula2>
    </dataValidation>
    <dataValidation allowBlank="true" errorStyle="stop" operator="between" showDropDown="false" showErrorMessage="false" showInputMessage="false" sqref="F16" type="list">
      <formula1>'10_LISTS_SETTINGS'!$M$5:$M$9</formula1>
      <formula2>0</formula2>
    </dataValidation>
    <dataValidation allowBlank="true" errorStyle="stop" operator="between" showDropDown="false" showErrorMessage="false" showInputMessage="false" sqref="B17" type="list">
      <formula1>'10_LISTS_SETTINGS'!$A$5:$A$11</formula1>
      <formula2>0</formula2>
    </dataValidation>
    <dataValidation allowBlank="true" errorStyle="stop" operator="between" showDropDown="false" showErrorMessage="false" showInputMessage="false" sqref="D17" type="list">
      <formula1>'10_LISTS_SETTINGS'!$B$5:$B$6</formula1>
      <formula2>0</formula2>
    </dataValidation>
    <dataValidation allowBlank="true" errorStyle="stop" operator="between" showDropDown="false" showErrorMessage="false" showInputMessage="false" sqref="F17" type="list">
      <formula1>'10_LISTS_SETTINGS'!$M$5:$M$9</formula1>
      <formula2>0</formula2>
    </dataValidation>
    <dataValidation allowBlank="true" errorStyle="stop" operator="between" showDropDown="false" showErrorMessage="false" showInputMessage="false" sqref="B18" type="list">
      <formula1>'10_LISTS_SETTINGS'!$A$5:$A$11</formula1>
      <formula2>0</formula2>
    </dataValidation>
    <dataValidation allowBlank="true" errorStyle="stop" operator="between" showDropDown="false" showErrorMessage="false" showInputMessage="false" sqref="D18" type="list">
      <formula1>'10_LISTS_SETTINGS'!$B$5:$B$6</formula1>
      <formula2>0</formula2>
    </dataValidation>
    <dataValidation allowBlank="true" errorStyle="stop" operator="between" showDropDown="false" showErrorMessage="false" showInputMessage="false" sqref="F18" type="list">
      <formula1>'10_LISTS_SETTINGS'!$M$5:$M$9</formula1>
      <formula2>0</formula2>
    </dataValidation>
    <dataValidation allowBlank="true" errorStyle="stop" operator="between" showDropDown="false" showErrorMessage="false" showInputMessage="false" sqref="B19" type="list">
      <formula1>'10_LISTS_SETTINGS'!$A$5:$A$11</formula1>
      <formula2>0</formula2>
    </dataValidation>
    <dataValidation allowBlank="true" errorStyle="stop" operator="between" showDropDown="false" showErrorMessage="false" showInputMessage="false" sqref="D19" type="list">
      <formula1>'10_LISTS_SETTINGS'!$B$5:$B$6</formula1>
      <formula2>0</formula2>
    </dataValidation>
    <dataValidation allowBlank="true" errorStyle="stop" operator="between" showDropDown="false" showErrorMessage="false" showInputMessage="false" sqref="F19" type="list">
      <formula1>'10_LISTS_SETTINGS'!$M$5:$M$9</formula1>
      <formula2>0</formula2>
    </dataValidation>
    <dataValidation allowBlank="true" errorStyle="stop" operator="between" showDropDown="false" showErrorMessage="false" showInputMessage="false" sqref="B20" type="list">
      <formula1>'10_LISTS_SETTINGS'!$A$5:$A$11</formula1>
      <formula2>0</formula2>
    </dataValidation>
    <dataValidation allowBlank="true" errorStyle="stop" operator="between" showDropDown="false" showErrorMessage="false" showInputMessage="false" sqref="D20" type="list">
      <formula1>'10_LISTS_SETTINGS'!$B$5:$B$6</formula1>
      <formula2>0</formula2>
    </dataValidation>
    <dataValidation allowBlank="true" errorStyle="stop" operator="between" showDropDown="false" showErrorMessage="false" showInputMessage="false" sqref="F20" type="list">
      <formula1>'10_LISTS_SETTINGS'!$M$5:$M$9</formula1>
      <formula2>0</formula2>
    </dataValidation>
    <dataValidation allowBlank="true" errorStyle="stop" operator="between" showDropDown="false" showErrorMessage="false" showInputMessage="false" sqref="B21" type="list">
      <formula1>'10_LISTS_SETTINGS'!$A$5:$A$11</formula1>
      <formula2>0</formula2>
    </dataValidation>
    <dataValidation allowBlank="true" errorStyle="stop" operator="between" showDropDown="false" showErrorMessage="false" showInputMessage="false" sqref="D21" type="list">
      <formula1>'10_LISTS_SETTINGS'!$B$5:$B$6</formula1>
      <formula2>0</formula2>
    </dataValidation>
    <dataValidation allowBlank="true" errorStyle="stop" operator="between" showDropDown="false" showErrorMessage="false" showInputMessage="false" sqref="F21" type="list">
      <formula1>'10_LISTS_SETTINGS'!$M$5:$M$9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5" min="5" style="0" width="8"/>
  </cols>
  <sheetData>
    <row r="1" customFormat="false" ht="33.75" hidden="false" customHeight="true" outlineLevel="0" collapsed="false">
      <c r="A1" s="17" t="s">
        <v>84</v>
      </c>
      <c r="B1" s="17"/>
      <c r="C1" s="17"/>
      <c r="D1" s="17"/>
      <c r="E1" s="17"/>
    </row>
    <row r="2" customFormat="false" ht="15" hidden="false" customHeight="false" outlineLevel="0" collapsed="false">
      <c r="A2" s="18" t="s">
        <v>85</v>
      </c>
      <c r="B2" s="18"/>
      <c r="C2" s="18"/>
      <c r="D2" s="18"/>
      <c r="E2" s="18"/>
    </row>
    <row r="4" customFormat="false" ht="15" hidden="false" customHeight="false" outlineLevel="0" collapsed="false">
      <c r="A4" s="11" t="s">
        <v>86</v>
      </c>
      <c r="B4" s="32"/>
    </row>
    <row r="5" customFormat="false" ht="15" hidden="false" customHeight="false" outlineLevel="0" collapsed="false">
      <c r="A5" s="11" t="s">
        <v>87</v>
      </c>
      <c r="B5" s="32" t="n">
        <f aca="false">'01_POSITION'!$B$5</f>
        <v>0</v>
      </c>
    </row>
    <row r="6" customFormat="false" ht="15" hidden="false" customHeight="false" outlineLevel="0" collapsed="false">
      <c r="A6" s="11" t="s">
        <v>88</v>
      </c>
      <c r="B6" s="32"/>
    </row>
    <row r="7" customFormat="false" ht="15" hidden="false" customHeight="false" outlineLevel="0" collapsed="false">
      <c r="A7" s="11" t="s">
        <v>89</v>
      </c>
      <c r="B7" s="33"/>
    </row>
    <row r="9" customFormat="false" ht="21.75" hidden="false" customHeight="true" outlineLevel="0" collapsed="false">
      <c r="A9" s="17" t="s">
        <v>90</v>
      </c>
      <c r="B9" s="17"/>
      <c r="C9" s="17"/>
      <c r="D9" s="17"/>
      <c r="E9" s="17"/>
    </row>
    <row r="10" customFormat="false" ht="21.75" hidden="false" customHeight="true" outlineLevel="0" collapsed="false">
      <c r="A10" s="27" t="s">
        <v>91</v>
      </c>
      <c r="B10" s="27" t="s">
        <v>92</v>
      </c>
      <c r="C10" s="27" t="s">
        <v>93</v>
      </c>
      <c r="D10" s="27" t="s">
        <v>94</v>
      </c>
      <c r="E10" s="27" t="s">
        <v>95</v>
      </c>
    </row>
    <row r="11" customFormat="false" ht="55.5" hidden="false" customHeight="true" outlineLevel="0" collapsed="false">
      <c r="A11" s="34" t="n">
        <v>1</v>
      </c>
      <c r="B11" s="35" t="s">
        <v>96</v>
      </c>
      <c r="C11" s="35" t="s">
        <v>97</v>
      </c>
      <c r="D11" s="36"/>
      <c r="E11" s="37"/>
    </row>
    <row r="12" customFormat="false" ht="55.5" hidden="false" customHeight="true" outlineLevel="0" collapsed="false">
      <c r="A12" s="34" t="n">
        <v>2</v>
      </c>
      <c r="B12" s="35" t="s">
        <v>98</v>
      </c>
      <c r="C12" s="35" t="s">
        <v>99</v>
      </c>
      <c r="D12" s="36"/>
      <c r="E12" s="37"/>
    </row>
    <row r="13" customFormat="false" ht="55.5" hidden="false" customHeight="true" outlineLevel="0" collapsed="false">
      <c r="A13" s="34" t="n">
        <v>3</v>
      </c>
      <c r="B13" s="35" t="s">
        <v>100</v>
      </c>
      <c r="C13" s="35" t="s">
        <v>101</v>
      </c>
      <c r="D13" s="36"/>
      <c r="E13" s="37"/>
    </row>
    <row r="15" customFormat="false" ht="21.75" hidden="false" customHeight="true" outlineLevel="0" collapsed="false">
      <c r="A15" s="17" t="s">
        <v>102</v>
      </c>
      <c r="B15" s="17"/>
      <c r="C15" s="17"/>
      <c r="D15" s="17"/>
      <c r="E15" s="17"/>
    </row>
    <row r="16" customFormat="false" ht="21.75" hidden="false" customHeight="true" outlineLevel="0" collapsed="false">
      <c r="A16" s="27" t="s">
        <v>91</v>
      </c>
      <c r="B16" s="27" t="s">
        <v>92</v>
      </c>
      <c r="C16" s="27" t="s">
        <v>93</v>
      </c>
      <c r="D16" s="27" t="s">
        <v>94</v>
      </c>
      <c r="E16" s="27" t="s">
        <v>95</v>
      </c>
    </row>
    <row r="17" customFormat="false" ht="55.5" hidden="false" customHeight="true" outlineLevel="0" collapsed="false">
      <c r="A17" s="34" t="n">
        <v>1</v>
      </c>
      <c r="B17" s="35" t="s">
        <v>103</v>
      </c>
      <c r="C17" s="35" t="s">
        <v>104</v>
      </c>
      <c r="D17" s="36"/>
      <c r="E17" s="37"/>
    </row>
    <row r="18" customFormat="false" ht="55.5" hidden="false" customHeight="true" outlineLevel="0" collapsed="false">
      <c r="A18" s="34" t="n">
        <v>2</v>
      </c>
      <c r="B18" s="35" t="s">
        <v>105</v>
      </c>
      <c r="C18" s="35" t="s">
        <v>106</v>
      </c>
      <c r="D18" s="36"/>
      <c r="E18" s="37"/>
    </row>
    <row r="20" customFormat="false" ht="21.75" hidden="false" customHeight="true" outlineLevel="0" collapsed="false">
      <c r="A20" s="17" t="s">
        <v>107</v>
      </c>
      <c r="B20" s="17"/>
      <c r="C20" s="17"/>
      <c r="D20" s="17"/>
      <c r="E20" s="17"/>
    </row>
    <row r="21" customFormat="false" ht="21.75" hidden="false" customHeight="true" outlineLevel="0" collapsed="false">
      <c r="A21" s="27" t="s">
        <v>91</v>
      </c>
      <c r="B21" s="27" t="s">
        <v>92</v>
      </c>
      <c r="C21" s="27" t="s">
        <v>93</v>
      </c>
      <c r="D21" s="27" t="s">
        <v>94</v>
      </c>
      <c r="E21" s="27" t="s">
        <v>95</v>
      </c>
    </row>
    <row r="22" customFormat="false" ht="55.5" hidden="false" customHeight="true" outlineLevel="0" collapsed="false">
      <c r="A22" s="34" t="n">
        <v>1</v>
      </c>
      <c r="B22" s="35" t="s">
        <v>108</v>
      </c>
      <c r="C22" s="35" t="s">
        <v>109</v>
      </c>
      <c r="D22" s="36"/>
      <c r="E22" s="37"/>
    </row>
    <row r="23" customFormat="false" ht="55.5" hidden="false" customHeight="true" outlineLevel="0" collapsed="false">
      <c r="A23" s="34" t="n">
        <v>2</v>
      </c>
      <c r="B23" s="35" t="s">
        <v>110</v>
      </c>
      <c r="C23" s="35" t="s">
        <v>111</v>
      </c>
      <c r="D23" s="36"/>
      <c r="E23" s="37"/>
    </row>
    <row r="25" customFormat="false" ht="21.75" hidden="false" customHeight="true" outlineLevel="0" collapsed="false">
      <c r="A25" s="17" t="s">
        <v>112</v>
      </c>
      <c r="B25" s="17"/>
      <c r="C25" s="17"/>
      <c r="D25" s="17"/>
      <c r="E25" s="17"/>
    </row>
    <row r="26" customFormat="false" ht="21.75" hidden="false" customHeight="true" outlineLevel="0" collapsed="false">
      <c r="A26" s="27" t="s">
        <v>91</v>
      </c>
      <c r="B26" s="27" t="s">
        <v>92</v>
      </c>
      <c r="C26" s="27" t="s">
        <v>93</v>
      </c>
      <c r="D26" s="27" t="s">
        <v>94</v>
      </c>
      <c r="E26" s="27" t="s">
        <v>95</v>
      </c>
    </row>
    <row r="27" customFormat="false" ht="55.5" hidden="false" customHeight="true" outlineLevel="0" collapsed="false">
      <c r="A27" s="34" t="n">
        <v>1</v>
      </c>
      <c r="B27" s="35" t="s">
        <v>113</v>
      </c>
      <c r="C27" s="35" t="s">
        <v>114</v>
      </c>
      <c r="D27" s="36"/>
      <c r="E27" s="37"/>
    </row>
    <row r="28" customFormat="false" ht="55.5" hidden="false" customHeight="true" outlineLevel="0" collapsed="false">
      <c r="A28" s="34" t="n">
        <v>2</v>
      </c>
      <c r="B28" s="35" t="s">
        <v>115</v>
      </c>
      <c r="C28" s="35" t="s">
        <v>114</v>
      </c>
      <c r="D28" s="36"/>
      <c r="E28" s="37"/>
    </row>
    <row r="29" customFormat="false" ht="55.5" hidden="false" customHeight="true" outlineLevel="0" collapsed="false">
      <c r="A29" s="34" t="n">
        <v>3</v>
      </c>
      <c r="B29" s="35" t="s">
        <v>116</v>
      </c>
      <c r="C29" s="35" t="s">
        <v>114</v>
      </c>
      <c r="D29" s="36"/>
      <c r="E29" s="37"/>
    </row>
    <row r="30" customFormat="false" ht="55.5" hidden="false" customHeight="true" outlineLevel="0" collapsed="false">
      <c r="A30" s="34" t="n">
        <v>4</v>
      </c>
      <c r="B30" s="35" t="s">
        <v>117</v>
      </c>
      <c r="C30" s="35" t="s">
        <v>114</v>
      </c>
      <c r="D30" s="36"/>
      <c r="E30" s="37"/>
    </row>
    <row r="31" customFormat="false" ht="55.5" hidden="false" customHeight="true" outlineLevel="0" collapsed="false">
      <c r="A31" s="34" t="n">
        <v>5</v>
      </c>
      <c r="B31" s="35" t="s">
        <v>118</v>
      </c>
      <c r="C31" s="35" t="s">
        <v>114</v>
      </c>
      <c r="D31" s="36"/>
      <c r="E31" s="37"/>
    </row>
    <row r="32" customFormat="false" ht="55.5" hidden="false" customHeight="true" outlineLevel="0" collapsed="false">
      <c r="A32" s="34" t="n">
        <v>6</v>
      </c>
      <c r="B32" s="35" t="s">
        <v>119</v>
      </c>
      <c r="C32" s="35" t="s">
        <v>114</v>
      </c>
      <c r="D32" s="36"/>
      <c r="E32" s="37"/>
    </row>
    <row r="33" customFormat="false" ht="55.5" hidden="false" customHeight="true" outlineLevel="0" collapsed="false">
      <c r="A33" s="34" t="n">
        <v>7</v>
      </c>
      <c r="B33" s="35" t="s">
        <v>120</v>
      </c>
      <c r="C33" s="35" t="s">
        <v>114</v>
      </c>
      <c r="D33" s="36"/>
      <c r="E33" s="37"/>
    </row>
    <row r="34" customFormat="false" ht="55.5" hidden="false" customHeight="true" outlineLevel="0" collapsed="false">
      <c r="A34" s="34" t="n">
        <v>8</v>
      </c>
      <c r="B34" s="35" t="s">
        <v>121</v>
      </c>
      <c r="C34" s="35" t="s">
        <v>114</v>
      </c>
      <c r="D34" s="36"/>
      <c r="E34" s="37"/>
    </row>
    <row r="35" customFormat="false" ht="55.5" hidden="false" customHeight="true" outlineLevel="0" collapsed="false">
      <c r="A35" s="34" t="n">
        <v>9</v>
      </c>
      <c r="B35" s="35" t="s">
        <v>122</v>
      </c>
      <c r="C35" s="35" t="s">
        <v>114</v>
      </c>
      <c r="D35" s="36"/>
      <c r="E35" s="37"/>
    </row>
    <row r="36" customFormat="false" ht="55.5" hidden="false" customHeight="true" outlineLevel="0" collapsed="false">
      <c r="A36" s="34" t="n">
        <v>10</v>
      </c>
      <c r="B36" s="35" t="s">
        <v>123</v>
      </c>
      <c r="C36" s="35" t="s">
        <v>114</v>
      </c>
      <c r="D36" s="36"/>
      <c r="E36" s="37"/>
    </row>
    <row r="37" customFormat="false" ht="55.5" hidden="false" customHeight="true" outlineLevel="0" collapsed="false">
      <c r="A37" s="34" t="n">
        <v>11</v>
      </c>
      <c r="B37" s="35" t="s">
        <v>124</v>
      </c>
      <c r="C37" s="35" t="s">
        <v>114</v>
      </c>
      <c r="D37" s="36"/>
      <c r="E37" s="37"/>
    </row>
    <row r="38" customFormat="false" ht="55.5" hidden="false" customHeight="true" outlineLevel="0" collapsed="false">
      <c r="A38" s="34" t="n">
        <v>12</v>
      </c>
      <c r="B38" s="35" t="s">
        <v>125</v>
      </c>
      <c r="C38" s="35" t="s">
        <v>114</v>
      </c>
      <c r="D38" s="36"/>
      <c r="E38" s="37"/>
    </row>
    <row r="40" customFormat="false" ht="21.75" hidden="false" customHeight="true" outlineLevel="0" collapsed="false">
      <c r="A40" s="17" t="s">
        <v>126</v>
      </c>
      <c r="B40" s="17"/>
      <c r="C40" s="17"/>
      <c r="D40" s="17"/>
      <c r="E40" s="17"/>
    </row>
    <row r="41" customFormat="false" ht="21.75" hidden="false" customHeight="true" outlineLevel="0" collapsed="false">
      <c r="A41" s="27" t="s">
        <v>91</v>
      </c>
      <c r="B41" s="27" t="s">
        <v>92</v>
      </c>
      <c r="C41" s="27" t="s">
        <v>93</v>
      </c>
      <c r="D41" s="27" t="s">
        <v>94</v>
      </c>
      <c r="E41" s="27" t="s">
        <v>95</v>
      </c>
    </row>
    <row r="42" customFormat="false" ht="55.5" hidden="false" customHeight="true" outlineLevel="0" collapsed="false">
      <c r="A42" s="34" t="n">
        <v>1</v>
      </c>
      <c r="B42" s="35" t="s">
        <v>127</v>
      </c>
      <c r="C42" s="35" t="s">
        <v>128</v>
      </c>
      <c r="D42" s="36"/>
      <c r="E42" s="37"/>
    </row>
    <row r="43" customFormat="false" ht="55.5" hidden="false" customHeight="true" outlineLevel="0" collapsed="false">
      <c r="A43" s="34" t="n">
        <v>2</v>
      </c>
      <c r="B43" s="35" t="s">
        <v>129</v>
      </c>
      <c r="C43" s="35" t="s">
        <v>130</v>
      </c>
      <c r="D43" s="36"/>
      <c r="E43" s="37"/>
    </row>
    <row r="45" customFormat="false" ht="21.75" hidden="false" customHeight="true" outlineLevel="0" collapsed="false">
      <c r="A45" s="17" t="s">
        <v>131</v>
      </c>
      <c r="B45" s="17"/>
      <c r="C45" s="17"/>
      <c r="D45" s="17"/>
      <c r="E45" s="17"/>
    </row>
    <row r="46" customFormat="false" ht="21.75" hidden="false" customHeight="true" outlineLevel="0" collapsed="false">
      <c r="A46" s="27" t="s">
        <v>91</v>
      </c>
      <c r="B46" s="27" t="s">
        <v>92</v>
      </c>
      <c r="C46" s="27" t="s">
        <v>93</v>
      </c>
      <c r="D46" s="27" t="s">
        <v>94</v>
      </c>
      <c r="E46" s="27" t="s">
        <v>95</v>
      </c>
    </row>
    <row r="47" customFormat="false" ht="55.5" hidden="false" customHeight="true" outlineLevel="0" collapsed="false">
      <c r="A47" s="34" t="n">
        <v>1</v>
      </c>
      <c r="B47" s="35" t="s">
        <v>132</v>
      </c>
      <c r="C47" s="35" t="s">
        <v>133</v>
      </c>
      <c r="D47" s="36"/>
      <c r="E47" s="37"/>
    </row>
    <row r="49" customFormat="false" ht="21.75" hidden="false" customHeight="true" outlineLevel="0" collapsed="false">
      <c r="A49" s="17" t="s">
        <v>134</v>
      </c>
      <c r="B49" s="17"/>
      <c r="C49" s="17"/>
      <c r="D49" s="17"/>
      <c r="E49" s="17"/>
    </row>
    <row r="50" customFormat="false" ht="21.75" hidden="false" customHeight="true" outlineLevel="0" collapsed="false">
      <c r="A50" s="27" t="s">
        <v>91</v>
      </c>
      <c r="B50" s="27" t="s">
        <v>92</v>
      </c>
      <c r="C50" s="27" t="s">
        <v>93</v>
      </c>
      <c r="D50" s="27" t="s">
        <v>94</v>
      </c>
      <c r="E50" s="27" t="s">
        <v>95</v>
      </c>
    </row>
    <row r="51" customFormat="false" ht="55.5" hidden="false" customHeight="true" outlineLevel="0" collapsed="false">
      <c r="A51" s="34" t="n">
        <v>1</v>
      </c>
      <c r="B51" s="35" t="s">
        <v>135</v>
      </c>
      <c r="C51" s="35" t="s">
        <v>136</v>
      </c>
      <c r="D51" s="36"/>
      <c r="E51" s="37"/>
    </row>
    <row r="53" customFormat="false" ht="21.75" hidden="false" customHeight="true" outlineLevel="0" collapsed="false">
      <c r="A53" s="17" t="s">
        <v>137</v>
      </c>
      <c r="B53" s="17"/>
      <c r="C53" s="17"/>
      <c r="D53" s="17"/>
      <c r="E53" s="17"/>
    </row>
    <row r="54" customFormat="false" ht="21.75" hidden="false" customHeight="true" outlineLevel="0" collapsed="false">
      <c r="A54" s="27" t="s">
        <v>91</v>
      </c>
      <c r="B54" s="27" t="s">
        <v>92</v>
      </c>
      <c r="C54" s="27" t="s">
        <v>93</v>
      </c>
      <c r="D54" s="27" t="s">
        <v>94</v>
      </c>
      <c r="E54" s="27" t="s">
        <v>95</v>
      </c>
    </row>
    <row r="55" customFormat="false" ht="55.5" hidden="false" customHeight="true" outlineLevel="0" collapsed="false">
      <c r="A55" s="34" t="n">
        <v>1</v>
      </c>
      <c r="B55" s="35" t="s">
        <v>138</v>
      </c>
      <c r="C55" s="35" t="s">
        <v>139</v>
      </c>
      <c r="D55" s="36"/>
      <c r="E55" s="37"/>
    </row>
  </sheetData>
  <sheetProtection sheet="true" formatCells="false" formatColumns="false" formatRows="false" sort="false" autoFilter="false"/>
  <mergeCells count="10">
    <mergeCell ref="A1:E1"/>
    <mergeCell ref="A2:E2"/>
    <mergeCell ref="A9:E9"/>
    <mergeCell ref="A15:E15"/>
    <mergeCell ref="A20:E20"/>
    <mergeCell ref="A25:E25"/>
    <mergeCell ref="A40:E40"/>
    <mergeCell ref="A45:E45"/>
    <mergeCell ref="A49:E49"/>
    <mergeCell ref="A53:E53"/>
  </mergeCells>
  <dataValidations count="24">
    <dataValidation allowBlank="true" errorStyle="stop" operator="between" showDropDown="false" showErrorMessage="false" showInputMessage="false" sqref="E11" type="list">
      <formula1>'10_LISTS_SETTINGS'!$M$5:$M$9</formula1>
      <formula2>0</formula2>
    </dataValidation>
    <dataValidation allowBlank="true" errorStyle="stop" operator="between" showDropDown="false" showErrorMessage="false" showInputMessage="false" sqref="E12" type="list">
      <formula1>'10_LISTS_SETTINGS'!$M$5:$M$9</formula1>
      <formula2>0</formula2>
    </dataValidation>
    <dataValidation allowBlank="true" errorStyle="stop" operator="between" showDropDown="false" showErrorMessage="false" showInputMessage="false" sqref="E13" type="list">
      <formula1>'10_LISTS_SETTINGS'!$M$5:$M$9</formula1>
      <formula2>0</formula2>
    </dataValidation>
    <dataValidation allowBlank="true" errorStyle="stop" operator="between" showDropDown="false" showErrorMessage="false" showInputMessage="false" sqref="E17" type="list">
      <formula1>'10_LISTS_SETTINGS'!$M$5:$M$9</formula1>
      <formula2>0</formula2>
    </dataValidation>
    <dataValidation allowBlank="true" errorStyle="stop" operator="between" showDropDown="false" showErrorMessage="false" showInputMessage="false" sqref="E18" type="list">
      <formula1>'10_LISTS_SETTINGS'!$M$5:$M$9</formula1>
      <formula2>0</formula2>
    </dataValidation>
    <dataValidation allowBlank="true" errorStyle="stop" operator="between" showDropDown="false" showErrorMessage="false" showInputMessage="false" sqref="E22" type="list">
      <formula1>'10_LISTS_SETTINGS'!$M$5:$M$9</formula1>
      <formula2>0</formula2>
    </dataValidation>
    <dataValidation allowBlank="true" errorStyle="stop" operator="between" showDropDown="false" showErrorMessage="false" showInputMessage="false" sqref="E23" type="list">
      <formula1>'10_LISTS_SETTINGS'!$M$5:$M$9</formula1>
      <formula2>0</formula2>
    </dataValidation>
    <dataValidation allowBlank="true" errorStyle="stop" operator="between" showDropDown="false" showErrorMessage="false" showInputMessage="false" sqref="E27" type="list">
      <formula1>'10_LISTS_SETTINGS'!$M$5:$M$9</formula1>
      <formula2>0</formula2>
    </dataValidation>
    <dataValidation allowBlank="true" errorStyle="stop" operator="between" showDropDown="false" showErrorMessage="false" showInputMessage="false" sqref="E28" type="list">
      <formula1>'10_LISTS_SETTINGS'!$M$5:$M$9</formula1>
      <formula2>0</formula2>
    </dataValidation>
    <dataValidation allowBlank="true" errorStyle="stop" operator="between" showDropDown="false" showErrorMessage="false" showInputMessage="false" sqref="E29" type="list">
      <formula1>'10_LISTS_SETTINGS'!$M$5:$M$9</formula1>
      <formula2>0</formula2>
    </dataValidation>
    <dataValidation allowBlank="true" errorStyle="stop" operator="between" showDropDown="false" showErrorMessage="false" showInputMessage="false" sqref="E30" type="list">
      <formula1>'10_LISTS_SETTINGS'!$M$5:$M$9</formula1>
      <formula2>0</formula2>
    </dataValidation>
    <dataValidation allowBlank="true" errorStyle="stop" operator="between" showDropDown="false" showErrorMessage="false" showInputMessage="false" sqref="E31" type="list">
      <formula1>'10_LISTS_SETTINGS'!$M$5:$M$9</formula1>
      <formula2>0</formula2>
    </dataValidation>
    <dataValidation allowBlank="true" errorStyle="stop" operator="between" showDropDown="false" showErrorMessage="false" showInputMessage="false" sqref="E32" type="list">
      <formula1>'10_LISTS_SETTINGS'!$M$5:$M$9</formula1>
      <formula2>0</formula2>
    </dataValidation>
    <dataValidation allowBlank="true" errorStyle="stop" operator="between" showDropDown="false" showErrorMessage="false" showInputMessage="false" sqref="E33" type="list">
      <formula1>'10_LISTS_SETTINGS'!$M$5:$M$9</formula1>
      <formula2>0</formula2>
    </dataValidation>
    <dataValidation allowBlank="true" errorStyle="stop" operator="between" showDropDown="false" showErrorMessage="false" showInputMessage="false" sqref="E34" type="list">
      <formula1>'10_LISTS_SETTINGS'!$M$5:$M$9</formula1>
      <formula2>0</formula2>
    </dataValidation>
    <dataValidation allowBlank="true" errorStyle="stop" operator="between" showDropDown="false" showErrorMessage="false" showInputMessage="false" sqref="E35" type="list">
      <formula1>'10_LISTS_SETTINGS'!$M$5:$M$9</formula1>
      <formula2>0</formula2>
    </dataValidation>
    <dataValidation allowBlank="true" errorStyle="stop" operator="between" showDropDown="false" showErrorMessage="false" showInputMessage="false" sqref="E36" type="list">
      <formula1>'10_LISTS_SETTINGS'!$M$5:$M$9</formula1>
      <formula2>0</formula2>
    </dataValidation>
    <dataValidation allowBlank="true" errorStyle="stop" operator="between" showDropDown="false" showErrorMessage="false" showInputMessage="false" sqref="E37" type="list">
      <formula1>'10_LISTS_SETTINGS'!$M$5:$M$9</formula1>
      <formula2>0</formula2>
    </dataValidation>
    <dataValidation allowBlank="true" errorStyle="stop" operator="between" showDropDown="false" showErrorMessage="false" showInputMessage="false" sqref="E38" type="list">
      <formula1>'10_LISTS_SETTINGS'!$M$5:$M$9</formula1>
      <formula2>0</formula2>
    </dataValidation>
    <dataValidation allowBlank="true" errorStyle="stop" operator="between" showDropDown="false" showErrorMessage="false" showInputMessage="false" sqref="E42" type="list">
      <formula1>'10_LISTS_SETTINGS'!$M$5:$M$9</formula1>
      <formula2>0</formula2>
    </dataValidation>
    <dataValidation allowBlank="true" errorStyle="stop" operator="between" showDropDown="false" showErrorMessage="false" showInputMessage="false" sqref="E43" type="list">
      <formula1>'10_LISTS_SETTINGS'!$M$5:$M$9</formula1>
      <formula2>0</formula2>
    </dataValidation>
    <dataValidation allowBlank="true" errorStyle="stop" operator="between" showDropDown="false" showErrorMessage="false" showInputMessage="false" sqref="E47" type="list">
      <formula1>'10_LISTS_SETTINGS'!$M$5:$M$9</formula1>
      <formula2>0</formula2>
    </dataValidation>
    <dataValidation allowBlank="true" errorStyle="stop" operator="between" showDropDown="false" showErrorMessage="false" showInputMessage="false" sqref="E51" type="list">
      <formula1>'10_LISTS_SETTINGS'!$M$5:$M$9</formula1>
      <formula2>0</formula2>
    </dataValidation>
    <dataValidation allowBlank="true" errorStyle="stop" operator="between" showDropDown="false" showErrorMessage="false" showInputMessage="false" sqref="E55" type="list">
      <formula1>'10_LISTS_SETTINGS'!$M$5:$M$9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20"/>
    <col collapsed="false" customWidth="true" hidden="false" outlineLevel="0" max="8" min="8" style="0" width="13"/>
    <col collapsed="false" customWidth="true" hidden="false" outlineLevel="0" max="9" min="9" style="0" width="18"/>
    <col collapsed="false" customWidth="true" hidden="false" outlineLevel="0" max="10" min="10" style="0" width="10"/>
    <col collapsed="false" customWidth="true" hidden="false" outlineLevel="0" max="11" min="11" style="0" width="15"/>
    <col collapsed="false" customWidth="true" hidden="false" outlineLevel="0" max="12" min="12" style="0" width="13"/>
    <col collapsed="false" customWidth="true" hidden="false" outlineLevel="0" max="13" min="13" style="0" width="18"/>
    <col collapsed="false" customWidth="true" hidden="false" outlineLevel="0" max="14" min="14" style="0" width="12"/>
    <col collapsed="false" customWidth="true" hidden="false" outlineLevel="0" max="15" min="15" style="0" width="13"/>
    <col collapsed="false" customWidth="true" hidden="false" outlineLevel="0" max="16" min="16" style="0" width="24"/>
  </cols>
  <sheetData>
    <row r="1" customFormat="false" ht="33.75" hidden="false" customHeight="true" outlineLevel="0" collapsed="false">
      <c r="A1" s="17" t="s">
        <v>140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customFormat="false" ht="15" hidden="false" customHeight="false" outlineLevel="0" collapsed="false">
      <c r="A2" s="18" t="s">
        <v>141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4" customFormat="false" ht="31.5" hidden="false" customHeight="true" outlineLevel="0" collapsed="false">
      <c r="A4" s="27" t="s">
        <v>142</v>
      </c>
      <c r="B4" s="27" t="s">
        <v>143</v>
      </c>
      <c r="C4" s="27" t="s">
        <v>144</v>
      </c>
      <c r="D4" s="27" t="s">
        <v>145</v>
      </c>
      <c r="E4" s="27" t="s">
        <v>146</v>
      </c>
      <c r="F4" s="27" t="s">
        <v>147</v>
      </c>
      <c r="G4" s="27" t="s">
        <v>148</v>
      </c>
      <c r="H4" s="27" t="s">
        <v>149</v>
      </c>
      <c r="I4" s="27" t="s">
        <v>150</v>
      </c>
      <c r="J4" s="27" t="s">
        <v>151</v>
      </c>
      <c r="K4" s="27" t="s">
        <v>152</v>
      </c>
      <c r="L4" s="27" t="s">
        <v>153</v>
      </c>
      <c r="M4" s="27" t="s">
        <v>154</v>
      </c>
      <c r="N4" s="27" t="s">
        <v>155</v>
      </c>
      <c r="O4" s="27" t="s">
        <v>156</v>
      </c>
      <c r="P4" s="27" t="s">
        <v>157</v>
      </c>
    </row>
    <row r="5" customFormat="false" ht="15" hidden="false" customHeight="false" outlineLevel="0" collapsed="false">
      <c r="A5" s="38"/>
      <c r="B5" s="19"/>
      <c r="C5" s="39"/>
      <c r="D5" s="39"/>
      <c r="E5" s="13"/>
      <c r="F5" s="40"/>
      <c r="G5" s="39"/>
      <c r="H5" s="13"/>
      <c r="I5" s="13"/>
      <c r="J5" s="41" t="str">
        <f aca="false">IFERROR(IF($A5="","",INDEX('05_CANDIDATE_SCORECARD'!$C$47:$C$106,MATCH($A5,'05_CANDIDATE_SCORECARD'!$A$47:$A$106,0))),"")</f>
        <v/>
      </c>
      <c r="K5" s="13"/>
      <c r="L5" s="13"/>
      <c r="M5" s="39"/>
      <c r="N5" s="40"/>
      <c r="O5" s="13"/>
      <c r="P5" s="42"/>
    </row>
    <row r="6" customFormat="false" ht="15" hidden="false" customHeight="false" outlineLevel="0" collapsed="false">
      <c r="A6" s="38"/>
      <c r="B6" s="19"/>
      <c r="C6" s="39"/>
      <c r="D6" s="39"/>
      <c r="E6" s="13"/>
      <c r="F6" s="40"/>
      <c r="G6" s="39"/>
      <c r="H6" s="13"/>
      <c r="I6" s="13"/>
      <c r="J6" s="41" t="str">
        <f aca="false">IFERROR(IF($A6="","",INDEX('05_CANDIDATE_SCORECARD'!$C$47:$C$106,MATCH($A6,'05_CANDIDATE_SCORECARD'!$A$47:$A$106,0))),"")</f>
        <v/>
      </c>
      <c r="K6" s="13"/>
      <c r="L6" s="13"/>
      <c r="M6" s="39"/>
      <c r="N6" s="40"/>
      <c r="O6" s="13"/>
      <c r="P6" s="42"/>
    </row>
    <row r="7" customFormat="false" ht="15" hidden="false" customHeight="false" outlineLevel="0" collapsed="false">
      <c r="A7" s="38"/>
      <c r="B7" s="19"/>
      <c r="C7" s="39"/>
      <c r="D7" s="39"/>
      <c r="E7" s="13"/>
      <c r="F7" s="40"/>
      <c r="G7" s="39"/>
      <c r="H7" s="13"/>
      <c r="I7" s="13"/>
      <c r="J7" s="41" t="str">
        <f aca="false">IFERROR(IF($A7="","",INDEX('05_CANDIDATE_SCORECARD'!$C$47:$C$106,MATCH($A7,'05_CANDIDATE_SCORECARD'!$A$47:$A$106,0))),"")</f>
        <v/>
      </c>
      <c r="K7" s="13"/>
      <c r="L7" s="13"/>
      <c r="M7" s="39"/>
      <c r="N7" s="40"/>
      <c r="O7" s="13"/>
      <c r="P7" s="42"/>
    </row>
    <row r="8" customFormat="false" ht="15" hidden="false" customHeight="false" outlineLevel="0" collapsed="false">
      <c r="A8" s="38"/>
      <c r="B8" s="19"/>
      <c r="C8" s="39"/>
      <c r="D8" s="39"/>
      <c r="E8" s="13"/>
      <c r="F8" s="40"/>
      <c r="G8" s="39"/>
      <c r="H8" s="13"/>
      <c r="I8" s="13"/>
      <c r="J8" s="41" t="str">
        <f aca="false">IFERROR(IF($A8="","",INDEX('05_CANDIDATE_SCORECARD'!$C$47:$C$106,MATCH($A8,'05_CANDIDATE_SCORECARD'!$A$47:$A$106,0))),"")</f>
        <v/>
      </c>
      <c r="K8" s="13"/>
      <c r="L8" s="13"/>
      <c r="M8" s="39"/>
      <c r="N8" s="40"/>
      <c r="O8" s="13"/>
      <c r="P8" s="42"/>
    </row>
    <row r="9" customFormat="false" ht="15" hidden="false" customHeight="false" outlineLevel="0" collapsed="false">
      <c r="A9" s="38"/>
      <c r="B9" s="19"/>
      <c r="C9" s="39"/>
      <c r="D9" s="39"/>
      <c r="E9" s="13"/>
      <c r="F9" s="40"/>
      <c r="G9" s="39"/>
      <c r="H9" s="13"/>
      <c r="I9" s="13"/>
      <c r="J9" s="41" t="str">
        <f aca="false">IFERROR(IF($A9="","",INDEX('05_CANDIDATE_SCORECARD'!$C$47:$C$106,MATCH($A9,'05_CANDIDATE_SCORECARD'!$A$47:$A$106,0))),"")</f>
        <v/>
      </c>
      <c r="K9" s="13"/>
      <c r="L9" s="13"/>
      <c r="M9" s="39"/>
      <c r="N9" s="40"/>
      <c r="O9" s="13"/>
      <c r="P9" s="42"/>
    </row>
    <row r="10" customFormat="false" ht="15" hidden="false" customHeight="false" outlineLevel="0" collapsed="false">
      <c r="A10" s="38"/>
      <c r="B10" s="19"/>
      <c r="C10" s="39"/>
      <c r="D10" s="39"/>
      <c r="E10" s="13"/>
      <c r="F10" s="40"/>
      <c r="G10" s="39"/>
      <c r="H10" s="13"/>
      <c r="I10" s="13"/>
      <c r="J10" s="41" t="str">
        <f aca="false">IFERROR(IF($A10="","",INDEX('05_CANDIDATE_SCORECARD'!$C$47:$C$106,MATCH($A10,'05_CANDIDATE_SCORECARD'!$A$47:$A$106,0))),"")</f>
        <v/>
      </c>
      <c r="K10" s="13"/>
      <c r="L10" s="13"/>
      <c r="M10" s="39"/>
      <c r="N10" s="40"/>
      <c r="O10" s="13"/>
      <c r="P10" s="42"/>
    </row>
    <row r="11" customFormat="false" ht="15" hidden="false" customHeight="false" outlineLevel="0" collapsed="false">
      <c r="A11" s="38"/>
      <c r="B11" s="19"/>
      <c r="C11" s="39"/>
      <c r="D11" s="39"/>
      <c r="E11" s="13"/>
      <c r="F11" s="40"/>
      <c r="G11" s="39"/>
      <c r="H11" s="13"/>
      <c r="I11" s="13"/>
      <c r="J11" s="41" t="str">
        <f aca="false">IFERROR(IF($A11="","",INDEX('05_CANDIDATE_SCORECARD'!$C$47:$C$106,MATCH($A11,'05_CANDIDATE_SCORECARD'!$A$47:$A$106,0))),"")</f>
        <v/>
      </c>
      <c r="K11" s="13"/>
      <c r="L11" s="13"/>
      <c r="M11" s="39"/>
      <c r="N11" s="40"/>
      <c r="O11" s="13"/>
      <c r="P11" s="42"/>
    </row>
    <row r="12" customFormat="false" ht="15" hidden="false" customHeight="false" outlineLevel="0" collapsed="false">
      <c r="A12" s="38"/>
      <c r="B12" s="19"/>
      <c r="C12" s="39"/>
      <c r="D12" s="39"/>
      <c r="E12" s="13"/>
      <c r="F12" s="40"/>
      <c r="G12" s="39"/>
      <c r="H12" s="13"/>
      <c r="I12" s="13"/>
      <c r="J12" s="41" t="str">
        <f aca="false">IFERROR(IF($A12="","",INDEX('05_CANDIDATE_SCORECARD'!$C$47:$C$106,MATCH($A12,'05_CANDIDATE_SCORECARD'!$A$47:$A$106,0))),"")</f>
        <v/>
      </c>
      <c r="K12" s="13"/>
      <c r="L12" s="13"/>
      <c r="M12" s="39"/>
      <c r="N12" s="40"/>
      <c r="O12" s="13"/>
      <c r="P12" s="42"/>
    </row>
    <row r="13" customFormat="false" ht="15" hidden="false" customHeight="false" outlineLevel="0" collapsed="false">
      <c r="A13" s="38"/>
      <c r="B13" s="19"/>
      <c r="C13" s="39"/>
      <c r="D13" s="39"/>
      <c r="E13" s="13"/>
      <c r="F13" s="40"/>
      <c r="G13" s="39"/>
      <c r="H13" s="13"/>
      <c r="I13" s="13"/>
      <c r="J13" s="41" t="str">
        <f aca="false">IFERROR(IF($A13="","",INDEX('05_CANDIDATE_SCORECARD'!$C$47:$C$106,MATCH($A13,'05_CANDIDATE_SCORECARD'!$A$47:$A$106,0))),"")</f>
        <v/>
      </c>
      <c r="K13" s="13"/>
      <c r="L13" s="13"/>
      <c r="M13" s="39"/>
      <c r="N13" s="40"/>
      <c r="O13" s="13"/>
      <c r="P13" s="42"/>
    </row>
    <row r="14" customFormat="false" ht="15" hidden="false" customHeight="false" outlineLevel="0" collapsed="false">
      <c r="A14" s="38"/>
      <c r="B14" s="19"/>
      <c r="C14" s="39"/>
      <c r="D14" s="39"/>
      <c r="E14" s="13"/>
      <c r="F14" s="40"/>
      <c r="G14" s="39"/>
      <c r="H14" s="13"/>
      <c r="I14" s="13"/>
      <c r="J14" s="41" t="str">
        <f aca="false">IFERROR(IF($A14="","",INDEX('05_CANDIDATE_SCORECARD'!$C$47:$C$106,MATCH($A14,'05_CANDIDATE_SCORECARD'!$A$47:$A$106,0))),"")</f>
        <v/>
      </c>
      <c r="K14" s="13"/>
      <c r="L14" s="13"/>
      <c r="M14" s="39"/>
      <c r="N14" s="40"/>
      <c r="O14" s="13"/>
      <c r="P14" s="42"/>
    </row>
    <row r="15" customFormat="false" ht="15" hidden="false" customHeight="false" outlineLevel="0" collapsed="false">
      <c r="A15" s="38"/>
      <c r="B15" s="19"/>
      <c r="C15" s="39"/>
      <c r="D15" s="39"/>
      <c r="E15" s="13"/>
      <c r="F15" s="40"/>
      <c r="G15" s="39"/>
      <c r="H15" s="13"/>
      <c r="I15" s="13"/>
      <c r="J15" s="41" t="str">
        <f aca="false">IFERROR(IF($A15="","",INDEX('05_CANDIDATE_SCORECARD'!$C$47:$C$106,MATCH($A15,'05_CANDIDATE_SCORECARD'!$A$47:$A$106,0))),"")</f>
        <v/>
      </c>
      <c r="K15" s="13"/>
      <c r="L15" s="13"/>
      <c r="M15" s="39"/>
      <c r="N15" s="40"/>
      <c r="O15" s="13"/>
      <c r="P15" s="42"/>
    </row>
    <row r="16" customFormat="false" ht="15" hidden="false" customHeight="false" outlineLevel="0" collapsed="false">
      <c r="A16" s="38"/>
      <c r="B16" s="19"/>
      <c r="C16" s="39"/>
      <c r="D16" s="39"/>
      <c r="E16" s="13"/>
      <c r="F16" s="40"/>
      <c r="G16" s="39"/>
      <c r="H16" s="13"/>
      <c r="I16" s="13"/>
      <c r="J16" s="41" t="str">
        <f aca="false">IFERROR(IF($A16="","",INDEX('05_CANDIDATE_SCORECARD'!$C$47:$C$106,MATCH($A16,'05_CANDIDATE_SCORECARD'!$A$47:$A$106,0))),"")</f>
        <v/>
      </c>
      <c r="K16" s="13"/>
      <c r="L16" s="13"/>
      <c r="M16" s="39"/>
      <c r="N16" s="40"/>
      <c r="O16" s="13"/>
      <c r="P16" s="42"/>
    </row>
    <row r="17" customFormat="false" ht="15" hidden="false" customHeight="false" outlineLevel="0" collapsed="false">
      <c r="A17" s="38"/>
      <c r="B17" s="19"/>
      <c r="C17" s="39"/>
      <c r="D17" s="39"/>
      <c r="E17" s="13"/>
      <c r="F17" s="40"/>
      <c r="G17" s="39"/>
      <c r="H17" s="13"/>
      <c r="I17" s="13"/>
      <c r="J17" s="41" t="str">
        <f aca="false">IFERROR(IF($A17="","",INDEX('05_CANDIDATE_SCORECARD'!$C$47:$C$106,MATCH($A17,'05_CANDIDATE_SCORECARD'!$A$47:$A$106,0))),"")</f>
        <v/>
      </c>
      <c r="K17" s="13"/>
      <c r="L17" s="13"/>
      <c r="M17" s="39"/>
      <c r="N17" s="40"/>
      <c r="O17" s="13"/>
      <c r="P17" s="42"/>
    </row>
    <row r="18" customFormat="false" ht="15" hidden="false" customHeight="false" outlineLevel="0" collapsed="false">
      <c r="A18" s="38"/>
      <c r="B18" s="19"/>
      <c r="C18" s="39"/>
      <c r="D18" s="39"/>
      <c r="E18" s="13"/>
      <c r="F18" s="40"/>
      <c r="G18" s="39"/>
      <c r="H18" s="13"/>
      <c r="I18" s="13"/>
      <c r="J18" s="41" t="str">
        <f aca="false">IFERROR(IF($A18="","",INDEX('05_CANDIDATE_SCORECARD'!$C$47:$C$106,MATCH($A18,'05_CANDIDATE_SCORECARD'!$A$47:$A$106,0))),"")</f>
        <v/>
      </c>
      <c r="K18" s="13"/>
      <c r="L18" s="13"/>
      <c r="M18" s="39"/>
      <c r="N18" s="40"/>
      <c r="O18" s="13"/>
      <c r="P18" s="42"/>
    </row>
    <row r="19" customFormat="false" ht="15" hidden="false" customHeight="false" outlineLevel="0" collapsed="false">
      <c r="A19" s="38"/>
      <c r="B19" s="19"/>
      <c r="C19" s="39"/>
      <c r="D19" s="39"/>
      <c r="E19" s="13"/>
      <c r="F19" s="40"/>
      <c r="G19" s="39"/>
      <c r="H19" s="13"/>
      <c r="I19" s="13"/>
      <c r="J19" s="41" t="str">
        <f aca="false">IFERROR(IF($A19="","",INDEX('05_CANDIDATE_SCORECARD'!$C$47:$C$106,MATCH($A19,'05_CANDIDATE_SCORECARD'!$A$47:$A$106,0))),"")</f>
        <v/>
      </c>
      <c r="K19" s="13"/>
      <c r="L19" s="13"/>
      <c r="M19" s="39"/>
      <c r="N19" s="40"/>
      <c r="O19" s="13"/>
      <c r="P19" s="42"/>
    </row>
    <row r="20" customFormat="false" ht="15" hidden="false" customHeight="false" outlineLevel="0" collapsed="false">
      <c r="A20" s="38"/>
      <c r="B20" s="19"/>
      <c r="C20" s="39"/>
      <c r="D20" s="39"/>
      <c r="E20" s="13"/>
      <c r="F20" s="40"/>
      <c r="G20" s="39"/>
      <c r="H20" s="13"/>
      <c r="I20" s="13"/>
      <c r="J20" s="41" t="str">
        <f aca="false">IFERROR(IF($A20="","",INDEX('05_CANDIDATE_SCORECARD'!$C$47:$C$106,MATCH($A20,'05_CANDIDATE_SCORECARD'!$A$47:$A$106,0))),"")</f>
        <v/>
      </c>
      <c r="K20" s="13"/>
      <c r="L20" s="13"/>
      <c r="M20" s="39"/>
      <c r="N20" s="40"/>
      <c r="O20" s="13"/>
      <c r="P20" s="42"/>
    </row>
    <row r="21" customFormat="false" ht="15" hidden="false" customHeight="false" outlineLevel="0" collapsed="false">
      <c r="A21" s="38"/>
      <c r="B21" s="19"/>
      <c r="C21" s="39"/>
      <c r="D21" s="39"/>
      <c r="E21" s="13"/>
      <c r="F21" s="40"/>
      <c r="G21" s="39"/>
      <c r="H21" s="13"/>
      <c r="I21" s="13"/>
      <c r="J21" s="41" t="str">
        <f aca="false">IFERROR(IF($A21="","",INDEX('05_CANDIDATE_SCORECARD'!$C$47:$C$106,MATCH($A21,'05_CANDIDATE_SCORECARD'!$A$47:$A$106,0))),"")</f>
        <v/>
      </c>
      <c r="K21" s="13"/>
      <c r="L21" s="13"/>
      <c r="M21" s="39"/>
      <c r="N21" s="40"/>
      <c r="O21" s="13"/>
      <c r="P21" s="42"/>
    </row>
    <row r="22" customFormat="false" ht="15" hidden="false" customHeight="false" outlineLevel="0" collapsed="false">
      <c r="A22" s="38"/>
      <c r="B22" s="19"/>
      <c r="C22" s="39"/>
      <c r="D22" s="39"/>
      <c r="E22" s="13"/>
      <c r="F22" s="40"/>
      <c r="G22" s="39"/>
      <c r="H22" s="13"/>
      <c r="I22" s="13"/>
      <c r="J22" s="41" t="str">
        <f aca="false">IFERROR(IF($A22="","",INDEX('05_CANDIDATE_SCORECARD'!$C$47:$C$106,MATCH($A22,'05_CANDIDATE_SCORECARD'!$A$47:$A$106,0))),"")</f>
        <v/>
      </c>
      <c r="K22" s="13"/>
      <c r="L22" s="13"/>
      <c r="M22" s="39"/>
      <c r="N22" s="40"/>
      <c r="O22" s="13"/>
      <c r="P22" s="42"/>
    </row>
    <row r="23" customFormat="false" ht="15" hidden="false" customHeight="false" outlineLevel="0" collapsed="false">
      <c r="A23" s="38"/>
      <c r="B23" s="19"/>
      <c r="C23" s="39"/>
      <c r="D23" s="39"/>
      <c r="E23" s="13"/>
      <c r="F23" s="40"/>
      <c r="G23" s="39"/>
      <c r="H23" s="13"/>
      <c r="I23" s="13"/>
      <c r="J23" s="41" t="str">
        <f aca="false">IFERROR(IF($A23="","",INDEX('05_CANDIDATE_SCORECARD'!$C$47:$C$106,MATCH($A23,'05_CANDIDATE_SCORECARD'!$A$47:$A$106,0))),"")</f>
        <v/>
      </c>
      <c r="K23" s="13"/>
      <c r="L23" s="13"/>
      <c r="M23" s="39"/>
      <c r="N23" s="40"/>
      <c r="O23" s="13"/>
      <c r="P23" s="42"/>
    </row>
    <row r="24" customFormat="false" ht="15" hidden="false" customHeight="false" outlineLevel="0" collapsed="false">
      <c r="A24" s="38"/>
      <c r="B24" s="19"/>
      <c r="C24" s="39"/>
      <c r="D24" s="39"/>
      <c r="E24" s="13"/>
      <c r="F24" s="40"/>
      <c r="G24" s="39"/>
      <c r="H24" s="13"/>
      <c r="I24" s="13"/>
      <c r="J24" s="41" t="str">
        <f aca="false">IFERROR(IF($A24="","",INDEX('05_CANDIDATE_SCORECARD'!$C$47:$C$106,MATCH($A24,'05_CANDIDATE_SCORECARD'!$A$47:$A$106,0))),"")</f>
        <v/>
      </c>
      <c r="K24" s="13"/>
      <c r="L24" s="13"/>
      <c r="M24" s="39"/>
      <c r="N24" s="40"/>
      <c r="O24" s="13"/>
      <c r="P24" s="42"/>
    </row>
    <row r="25" customFormat="false" ht="15" hidden="false" customHeight="false" outlineLevel="0" collapsed="false">
      <c r="A25" s="38"/>
      <c r="B25" s="19"/>
      <c r="C25" s="39"/>
      <c r="D25" s="39"/>
      <c r="E25" s="13"/>
      <c r="F25" s="40"/>
      <c r="G25" s="39"/>
      <c r="H25" s="13"/>
      <c r="I25" s="13"/>
      <c r="J25" s="41" t="str">
        <f aca="false">IFERROR(IF($A25="","",INDEX('05_CANDIDATE_SCORECARD'!$C$47:$C$106,MATCH($A25,'05_CANDIDATE_SCORECARD'!$A$47:$A$106,0))),"")</f>
        <v/>
      </c>
      <c r="K25" s="13"/>
      <c r="L25" s="13"/>
      <c r="M25" s="39"/>
      <c r="N25" s="40"/>
      <c r="O25" s="13"/>
      <c r="P25" s="42"/>
    </row>
    <row r="26" customFormat="false" ht="15" hidden="false" customHeight="false" outlineLevel="0" collapsed="false">
      <c r="A26" s="38"/>
      <c r="B26" s="19"/>
      <c r="C26" s="39"/>
      <c r="D26" s="39"/>
      <c r="E26" s="13"/>
      <c r="F26" s="40"/>
      <c r="G26" s="39"/>
      <c r="H26" s="13"/>
      <c r="I26" s="13"/>
      <c r="J26" s="41" t="str">
        <f aca="false">IFERROR(IF($A26="","",INDEX('05_CANDIDATE_SCORECARD'!$C$47:$C$106,MATCH($A26,'05_CANDIDATE_SCORECARD'!$A$47:$A$106,0))),"")</f>
        <v/>
      </c>
      <c r="K26" s="13"/>
      <c r="L26" s="13"/>
      <c r="M26" s="39"/>
      <c r="N26" s="40"/>
      <c r="O26" s="13"/>
      <c r="P26" s="42"/>
    </row>
    <row r="27" customFormat="false" ht="15" hidden="false" customHeight="false" outlineLevel="0" collapsed="false">
      <c r="A27" s="38"/>
      <c r="B27" s="19"/>
      <c r="C27" s="39"/>
      <c r="D27" s="39"/>
      <c r="E27" s="13"/>
      <c r="F27" s="40"/>
      <c r="G27" s="39"/>
      <c r="H27" s="13"/>
      <c r="I27" s="13"/>
      <c r="J27" s="41" t="str">
        <f aca="false">IFERROR(IF($A27="","",INDEX('05_CANDIDATE_SCORECARD'!$C$47:$C$106,MATCH($A27,'05_CANDIDATE_SCORECARD'!$A$47:$A$106,0))),"")</f>
        <v/>
      </c>
      <c r="K27" s="13"/>
      <c r="L27" s="13"/>
      <c r="M27" s="39"/>
      <c r="N27" s="40"/>
      <c r="O27" s="13"/>
      <c r="P27" s="42"/>
    </row>
    <row r="28" customFormat="false" ht="15" hidden="false" customHeight="false" outlineLevel="0" collapsed="false">
      <c r="A28" s="38"/>
      <c r="B28" s="19"/>
      <c r="C28" s="39"/>
      <c r="D28" s="39"/>
      <c r="E28" s="13"/>
      <c r="F28" s="40"/>
      <c r="G28" s="39"/>
      <c r="H28" s="13"/>
      <c r="I28" s="13"/>
      <c r="J28" s="41" t="str">
        <f aca="false">IFERROR(IF($A28="","",INDEX('05_CANDIDATE_SCORECARD'!$C$47:$C$106,MATCH($A28,'05_CANDIDATE_SCORECARD'!$A$47:$A$106,0))),"")</f>
        <v/>
      </c>
      <c r="K28" s="13"/>
      <c r="L28" s="13"/>
      <c r="M28" s="39"/>
      <c r="N28" s="40"/>
      <c r="O28" s="13"/>
      <c r="P28" s="42"/>
    </row>
    <row r="29" customFormat="false" ht="15" hidden="false" customHeight="false" outlineLevel="0" collapsed="false">
      <c r="A29" s="38"/>
      <c r="B29" s="19"/>
      <c r="C29" s="39"/>
      <c r="D29" s="39"/>
      <c r="E29" s="13"/>
      <c r="F29" s="40"/>
      <c r="G29" s="39"/>
      <c r="H29" s="13"/>
      <c r="I29" s="13"/>
      <c r="J29" s="41" t="str">
        <f aca="false">IFERROR(IF($A29="","",INDEX('05_CANDIDATE_SCORECARD'!$C$47:$C$106,MATCH($A29,'05_CANDIDATE_SCORECARD'!$A$47:$A$106,0))),"")</f>
        <v/>
      </c>
      <c r="K29" s="13"/>
      <c r="L29" s="13"/>
      <c r="M29" s="39"/>
      <c r="N29" s="40"/>
      <c r="O29" s="13"/>
      <c r="P29" s="42"/>
    </row>
    <row r="30" customFormat="false" ht="15" hidden="false" customHeight="false" outlineLevel="0" collapsed="false">
      <c r="A30" s="38"/>
      <c r="B30" s="19"/>
      <c r="C30" s="39"/>
      <c r="D30" s="39"/>
      <c r="E30" s="13"/>
      <c r="F30" s="40"/>
      <c r="G30" s="39"/>
      <c r="H30" s="13"/>
      <c r="I30" s="13"/>
      <c r="J30" s="41" t="str">
        <f aca="false">IFERROR(IF($A30="","",INDEX('05_CANDIDATE_SCORECARD'!$C$47:$C$106,MATCH($A30,'05_CANDIDATE_SCORECARD'!$A$47:$A$106,0))),"")</f>
        <v/>
      </c>
      <c r="K30" s="13"/>
      <c r="L30" s="13"/>
      <c r="M30" s="39"/>
      <c r="N30" s="40"/>
      <c r="O30" s="13"/>
      <c r="P30" s="42"/>
    </row>
    <row r="31" customFormat="false" ht="15" hidden="false" customHeight="false" outlineLevel="0" collapsed="false">
      <c r="A31" s="38"/>
      <c r="B31" s="19"/>
      <c r="C31" s="39"/>
      <c r="D31" s="39"/>
      <c r="E31" s="13"/>
      <c r="F31" s="40"/>
      <c r="G31" s="39"/>
      <c r="H31" s="13"/>
      <c r="I31" s="13"/>
      <c r="J31" s="41" t="str">
        <f aca="false">IFERROR(IF($A31="","",INDEX('05_CANDIDATE_SCORECARD'!$C$47:$C$106,MATCH($A31,'05_CANDIDATE_SCORECARD'!$A$47:$A$106,0))),"")</f>
        <v/>
      </c>
      <c r="K31" s="13"/>
      <c r="L31" s="13"/>
      <c r="M31" s="39"/>
      <c r="N31" s="40"/>
      <c r="O31" s="13"/>
      <c r="P31" s="42"/>
    </row>
    <row r="32" customFormat="false" ht="15" hidden="false" customHeight="false" outlineLevel="0" collapsed="false">
      <c r="A32" s="38"/>
      <c r="B32" s="19"/>
      <c r="C32" s="39"/>
      <c r="D32" s="39"/>
      <c r="E32" s="13"/>
      <c r="F32" s="40"/>
      <c r="G32" s="39"/>
      <c r="H32" s="13"/>
      <c r="I32" s="13"/>
      <c r="J32" s="41" t="str">
        <f aca="false">IFERROR(IF($A32="","",INDEX('05_CANDIDATE_SCORECARD'!$C$47:$C$106,MATCH($A32,'05_CANDIDATE_SCORECARD'!$A$47:$A$106,0))),"")</f>
        <v/>
      </c>
      <c r="K32" s="13"/>
      <c r="L32" s="13"/>
      <c r="M32" s="39"/>
      <c r="N32" s="40"/>
      <c r="O32" s="13"/>
      <c r="P32" s="42"/>
    </row>
    <row r="33" customFormat="false" ht="15" hidden="false" customHeight="false" outlineLevel="0" collapsed="false">
      <c r="A33" s="38"/>
      <c r="B33" s="19"/>
      <c r="C33" s="39"/>
      <c r="D33" s="39"/>
      <c r="E33" s="13"/>
      <c r="F33" s="40"/>
      <c r="G33" s="39"/>
      <c r="H33" s="13"/>
      <c r="I33" s="13"/>
      <c r="J33" s="41" t="str">
        <f aca="false">IFERROR(IF($A33="","",INDEX('05_CANDIDATE_SCORECARD'!$C$47:$C$106,MATCH($A33,'05_CANDIDATE_SCORECARD'!$A$47:$A$106,0))),"")</f>
        <v/>
      </c>
      <c r="K33" s="13"/>
      <c r="L33" s="13"/>
      <c r="M33" s="39"/>
      <c r="N33" s="40"/>
      <c r="O33" s="13"/>
      <c r="P33" s="42"/>
    </row>
    <row r="34" customFormat="false" ht="15" hidden="false" customHeight="false" outlineLevel="0" collapsed="false">
      <c r="A34" s="38"/>
      <c r="B34" s="19"/>
      <c r="C34" s="39"/>
      <c r="D34" s="39"/>
      <c r="E34" s="13"/>
      <c r="F34" s="40"/>
      <c r="G34" s="39"/>
      <c r="H34" s="13"/>
      <c r="I34" s="13"/>
      <c r="J34" s="41" t="str">
        <f aca="false">IFERROR(IF($A34="","",INDEX('05_CANDIDATE_SCORECARD'!$C$47:$C$106,MATCH($A34,'05_CANDIDATE_SCORECARD'!$A$47:$A$106,0))),"")</f>
        <v/>
      </c>
      <c r="K34" s="13"/>
      <c r="L34" s="13"/>
      <c r="M34" s="39"/>
      <c r="N34" s="40"/>
      <c r="O34" s="13"/>
      <c r="P34" s="42"/>
    </row>
    <row r="35" customFormat="false" ht="15" hidden="false" customHeight="false" outlineLevel="0" collapsed="false">
      <c r="A35" s="38"/>
      <c r="B35" s="19"/>
      <c r="C35" s="39"/>
      <c r="D35" s="39"/>
      <c r="E35" s="13"/>
      <c r="F35" s="40"/>
      <c r="G35" s="39"/>
      <c r="H35" s="13"/>
      <c r="I35" s="13"/>
      <c r="J35" s="41" t="str">
        <f aca="false">IFERROR(IF($A35="","",INDEX('05_CANDIDATE_SCORECARD'!$C$47:$C$106,MATCH($A35,'05_CANDIDATE_SCORECARD'!$A$47:$A$106,0))),"")</f>
        <v/>
      </c>
      <c r="K35" s="13"/>
      <c r="L35" s="13"/>
      <c r="M35" s="39"/>
      <c r="N35" s="40"/>
      <c r="O35" s="13"/>
      <c r="P35" s="42"/>
    </row>
    <row r="36" customFormat="false" ht="15" hidden="false" customHeight="false" outlineLevel="0" collapsed="false">
      <c r="A36" s="38"/>
      <c r="B36" s="19"/>
      <c r="C36" s="39"/>
      <c r="D36" s="39"/>
      <c r="E36" s="13"/>
      <c r="F36" s="40"/>
      <c r="G36" s="39"/>
      <c r="H36" s="13"/>
      <c r="I36" s="13"/>
      <c r="J36" s="41" t="str">
        <f aca="false">IFERROR(IF($A36="","",INDEX('05_CANDIDATE_SCORECARD'!$C$47:$C$106,MATCH($A36,'05_CANDIDATE_SCORECARD'!$A$47:$A$106,0))),"")</f>
        <v/>
      </c>
      <c r="K36" s="13"/>
      <c r="L36" s="13"/>
      <c r="M36" s="39"/>
      <c r="N36" s="40"/>
      <c r="O36" s="13"/>
      <c r="P36" s="42"/>
    </row>
    <row r="37" customFormat="false" ht="15" hidden="false" customHeight="false" outlineLevel="0" collapsed="false">
      <c r="A37" s="38"/>
      <c r="B37" s="19"/>
      <c r="C37" s="39"/>
      <c r="D37" s="39"/>
      <c r="E37" s="13"/>
      <c r="F37" s="40"/>
      <c r="G37" s="39"/>
      <c r="H37" s="13"/>
      <c r="I37" s="13"/>
      <c r="J37" s="41" t="str">
        <f aca="false">IFERROR(IF($A37="","",INDEX('05_CANDIDATE_SCORECARD'!$C$47:$C$106,MATCH($A37,'05_CANDIDATE_SCORECARD'!$A$47:$A$106,0))),"")</f>
        <v/>
      </c>
      <c r="K37" s="13"/>
      <c r="L37" s="13"/>
      <c r="M37" s="39"/>
      <c r="N37" s="40"/>
      <c r="O37" s="13"/>
      <c r="P37" s="42"/>
    </row>
    <row r="38" customFormat="false" ht="15" hidden="false" customHeight="false" outlineLevel="0" collapsed="false">
      <c r="A38" s="38"/>
      <c r="B38" s="19"/>
      <c r="C38" s="39"/>
      <c r="D38" s="39"/>
      <c r="E38" s="13"/>
      <c r="F38" s="40"/>
      <c r="G38" s="39"/>
      <c r="H38" s="13"/>
      <c r="I38" s="13"/>
      <c r="J38" s="41" t="str">
        <f aca="false">IFERROR(IF($A38="","",INDEX('05_CANDIDATE_SCORECARD'!$C$47:$C$106,MATCH($A38,'05_CANDIDATE_SCORECARD'!$A$47:$A$106,0))),"")</f>
        <v/>
      </c>
      <c r="K38" s="13"/>
      <c r="L38" s="13"/>
      <c r="M38" s="39"/>
      <c r="N38" s="40"/>
      <c r="O38" s="13"/>
      <c r="P38" s="42"/>
    </row>
    <row r="39" customFormat="false" ht="15" hidden="false" customHeight="false" outlineLevel="0" collapsed="false">
      <c r="A39" s="38"/>
      <c r="B39" s="19"/>
      <c r="C39" s="39"/>
      <c r="D39" s="39"/>
      <c r="E39" s="13"/>
      <c r="F39" s="40"/>
      <c r="G39" s="39"/>
      <c r="H39" s="13"/>
      <c r="I39" s="13"/>
      <c r="J39" s="41" t="str">
        <f aca="false">IFERROR(IF($A39="","",INDEX('05_CANDIDATE_SCORECARD'!$C$47:$C$106,MATCH($A39,'05_CANDIDATE_SCORECARD'!$A$47:$A$106,0))),"")</f>
        <v/>
      </c>
      <c r="K39" s="13"/>
      <c r="L39" s="13"/>
      <c r="M39" s="39"/>
      <c r="N39" s="40"/>
      <c r="O39" s="13"/>
      <c r="P39" s="42"/>
    </row>
    <row r="40" customFormat="false" ht="15" hidden="false" customHeight="false" outlineLevel="0" collapsed="false">
      <c r="A40" s="38"/>
      <c r="B40" s="19"/>
      <c r="C40" s="39"/>
      <c r="D40" s="39"/>
      <c r="E40" s="13"/>
      <c r="F40" s="40"/>
      <c r="G40" s="39"/>
      <c r="H40" s="13"/>
      <c r="I40" s="13"/>
      <c r="J40" s="41" t="str">
        <f aca="false">IFERROR(IF($A40="","",INDEX('05_CANDIDATE_SCORECARD'!$C$47:$C$106,MATCH($A40,'05_CANDIDATE_SCORECARD'!$A$47:$A$106,0))),"")</f>
        <v/>
      </c>
      <c r="K40" s="13"/>
      <c r="L40" s="13"/>
      <c r="M40" s="39"/>
      <c r="N40" s="40"/>
      <c r="O40" s="13"/>
      <c r="P40" s="42"/>
    </row>
    <row r="41" customFormat="false" ht="15" hidden="false" customHeight="false" outlineLevel="0" collapsed="false">
      <c r="A41" s="38"/>
      <c r="B41" s="19"/>
      <c r="C41" s="39"/>
      <c r="D41" s="39"/>
      <c r="E41" s="13"/>
      <c r="F41" s="40"/>
      <c r="G41" s="39"/>
      <c r="H41" s="13"/>
      <c r="I41" s="13"/>
      <c r="J41" s="41" t="str">
        <f aca="false">IFERROR(IF($A41="","",INDEX('05_CANDIDATE_SCORECARD'!$C$47:$C$106,MATCH($A41,'05_CANDIDATE_SCORECARD'!$A$47:$A$106,0))),"")</f>
        <v/>
      </c>
      <c r="K41" s="13"/>
      <c r="L41" s="13"/>
      <c r="M41" s="39"/>
      <c r="N41" s="40"/>
      <c r="O41" s="13"/>
      <c r="P41" s="42"/>
    </row>
    <row r="42" customFormat="false" ht="15" hidden="false" customHeight="false" outlineLevel="0" collapsed="false">
      <c r="A42" s="38"/>
      <c r="B42" s="19"/>
      <c r="C42" s="39"/>
      <c r="D42" s="39"/>
      <c r="E42" s="13"/>
      <c r="F42" s="40"/>
      <c r="G42" s="39"/>
      <c r="H42" s="13"/>
      <c r="I42" s="13"/>
      <c r="J42" s="41" t="str">
        <f aca="false">IFERROR(IF($A42="","",INDEX('05_CANDIDATE_SCORECARD'!$C$47:$C$106,MATCH($A42,'05_CANDIDATE_SCORECARD'!$A$47:$A$106,0))),"")</f>
        <v/>
      </c>
      <c r="K42" s="13"/>
      <c r="L42" s="13"/>
      <c r="M42" s="39"/>
      <c r="N42" s="40"/>
      <c r="O42" s="13"/>
      <c r="P42" s="42"/>
    </row>
    <row r="43" customFormat="false" ht="15" hidden="false" customHeight="false" outlineLevel="0" collapsed="false">
      <c r="A43" s="38"/>
      <c r="B43" s="19"/>
      <c r="C43" s="39"/>
      <c r="D43" s="39"/>
      <c r="E43" s="13"/>
      <c r="F43" s="40"/>
      <c r="G43" s="39"/>
      <c r="H43" s="13"/>
      <c r="I43" s="13"/>
      <c r="J43" s="41" t="str">
        <f aca="false">IFERROR(IF($A43="","",INDEX('05_CANDIDATE_SCORECARD'!$C$47:$C$106,MATCH($A43,'05_CANDIDATE_SCORECARD'!$A$47:$A$106,0))),"")</f>
        <v/>
      </c>
      <c r="K43" s="13"/>
      <c r="L43" s="13"/>
      <c r="M43" s="39"/>
      <c r="N43" s="40"/>
      <c r="O43" s="13"/>
      <c r="P43" s="42"/>
    </row>
    <row r="44" customFormat="false" ht="15" hidden="false" customHeight="false" outlineLevel="0" collapsed="false">
      <c r="A44" s="38"/>
      <c r="B44" s="19"/>
      <c r="C44" s="39"/>
      <c r="D44" s="39"/>
      <c r="E44" s="13"/>
      <c r="F44" s="40"/>
      <c r="G44" s="39"/>
      <c r="H44" s="13"/>
      <c r="I44" s="13"/>
      <c r="J44" s="41" t="str">
        <f aca="false">IFERROR(IF($A44="","",INDEX('05_CANDIDATE_SCORECARD'!$C$47:$C$106,MATCH($A44,'05_CANDIDATE_SCORECARD'!$A$47:$A$106,0))),"")</f>
        <v/>
      </c>
      <c r="K44" s="13"/>
      <c r="L44" s="13"/>
      <c r="M44" s="39"/>
      <c r="N44" s="40"/>
      <c r="O44" s="13"/>
      <c r="P44" s="42"/>
    </row>
    <row r="45" customFormat="false" ht="15" hidden="false" customHeight="false" outlineLevel="0" collapsed="false">
      <c r="A45" s="38"/>
      <c r="B45" s="19"/>
      <c r="C45" s="39"/>
      <c r="D45" s="39"/>
      <c r="E45" s="13"/>
      <c r="F45" s="40"/>
      <c r="G45" s="39"/>
      <c r="H45" s="13"/>
      <c r="I45" s="13"/>
      <c r="J45" s="41" t="str">
        <f aca="false">IFERROR(IF($A45="","",INDEX('05_CANDIDATE_SCORECARD'!$C$47:$C$106,MATCH($A45,'05_CANDIDATE_SCORECARD'!$A$47:$A$106,0))),"")</f>
        <v/>
      </c>
      <c r="K45" s="13"/>
      <c r="L45" s="13"/>
      <c r="M45" s="39"/>
      <c r="N45" s="40"/>
      <c r="O45" s="13"/>
      <c r="P45" s="42"/>
    </row>
    <row r="46" customFormat="false" ht="15" hidden="false" customHeight="false" outlineLevel="0" collapsed="false">
      <c r="A46" s="38"/>
      <c r="B46" s="19"/>
      <c r="C46" s="39"/>
      <c r="D46" s="39"/>
      <c r="E46" s="13"/>
      <c r="F46" s="40"/>
      <c r="G46" s="39"/>
      <c r="H46" s="13"/>
      <c r="I46" s="13"/>
      <c r="J46" s="41" t="str">
        <f aca="false">IFERROR(IF($A46="","",INDEX('05_CANDIDATE_SCORECARD'!$C$47:$C$106,MATCH($A46,'05_CANDIDATE_SCORECARD'!$A$47:$A$106,0))),"")</f>
        <v/>
      </c>
      <c r="K46" s="13"/>
      <c r="L46" s="13"/>
      <c r="M46" s="39"/>
      <c r="N46" s="40"/>
      <c r="O46" s="13"/>
      <c r="P46" s="42"/>
    </row>
    <row r="47" customFormat="false" ht="15" hidden="false" customHeight="false" outlineLevel="0" collapsed="false">
      <c r="A47" s="38"/>
      <c r="B47" s="19"/>
      <c r="C47" s="39"/>
      <c r="D47" s="39"/>
      <c r="E47" s="13"/>
      <c r="F47" s="40"/>
      <c r="G47" s="39"/>
      <c r="H47" s="13"/>
      <c r="I47" s="13"/>
      <c r="J47" s="41" t="str">
        <f aca="false">IFERROR(IF($A47="","",INDEX('05_CANDIDATE_SCORECARD'!$C$47:$C$106,MATCH($A47,'05_CANDIDATE_SCORECARD'!$A$47:$A$106,0))),"")</f>
        <v/>
      </c>
      <c r="K47" s="13"/>
      <c r="L47" s="13"/>
      <c r="M47" s="39"/>
      <c r="N47" s="40"/>
      <c r="O47" s="13"/>
      <c r="P47" s="42"/>
    </row>
    <row r="48" customFormat="false" ht="15" hidden="false" customHeight="false" outlineLevel="0" collapsed="false">
      <c r="A48" s="38"/>
      <c r="B48" s="19"/>
      <c r="C48" s="39"/>
      <c r="D48" s="39"/>
      <c r="E48" s="13"/>
      <c r="F48" s="40"/>
      <c r="G48" s="39"/>
      <c r="H48" s="13"/>
      <c r="I48" s="13"/>
      <c r="J48" s="41" t="str">
        <f aca="false">IFERROR(IF($A48="","",INDEX('05_CANDIDATE_SCORECARD'!$C$47:$C$106,MATCH($A48,'05_CANDIDATE_SCORECARD'!$A$47:$A$106,0))),"")</f>
        <v/>
      </c>
      <c r="K48" s="13"/>
      <c r="L48" s="13"/>
      <c r="M48" s="39"/>
      <c r="N48" s="40"/>
      <c r="O48" s="13"/>
      <c r="P48" s="42"/>
    </row>
    <row r="49" customFormat="false" ht="15" hidden="false" customHeight="false" outlineLevel="0" collapsed="false">
      <c r="A49" s="38"/>
      <c r="B49" s="19"/>
      <c r="C49" s="39"/>
      <c r="D49" s="39"/>
      <c r="E49" s="13"/>
      <c r="F49" s="40"/>
      <c r="G49" s="39"/>
      <c r="H49" s="13"/>
      <c r="I49" s="13"/>
      <c r="J49" s="41" t="str">
        <f aca="false">IFERROR(IF($A49="","",INDEX('05_CANDIDATE_SCORECARD'!$C$47:$C$106,MATCH($A49,'05_CANDIDATE_SCORECARD'!$A$47:$A$106,0))),"")</f>
        <v/>
      </c>
      <c r="K49" s="13"/>
      <c r="L49" s="13"/>
      <c r="M49" s="39"/>
      <c r="N49" s="40"/>
      <c r="O49" s="13"/>
      <c r="P49" s="42"/>
    </row>
    <row r="50" customFormat="false" ht="15" hidden="false" customHeight="false" outlineLevel="0" collapsed="false">
      <c r="A50" s="38"/>
      <c r="B50" s="19"/>
      <c r="C50" s="39"/>
      <c r="D50" s="39"/>
      <c r="E50" s="13"/>
      <c r="F50" s="40"/>
      <c r="G50" s="39"/>
      <c r="H50" s="13"/>
      <c r="I50" s="13"/>
      <c r="J50" s="41" t="str">
        <f aca="false">IFERROR(IF($A50="","",INDEX('05_CANDIDATE_SCORECARD'!$C$47:$C$106,MATCH($A50,'05_CANDIDATE_SCORECARD'!$A$47:$A$106,0))),"")</f>
        <v/>
      </c>
      <c r="K50" s="13"/>
      <c r="L50" s="13"/>
      <c r="M50" s="39"/>
      <c r="N50" s="40"/>
      <c r="O50" s="13"/>
      <c r="P50" s="42"/>
    </row>
    <row r="51" customFormat="false" ht="15" hidden="false" customHeight="false" outlineLevel="0" collapsed="false">
      <c r="A51" s="38"/>
      <c r="B51" s="19"/>
      <c r="C51" s="39"/>
      <c r="D51" s="39"/>
      <c r="E51" s="13"/>
      <c r="F51" s="40"/>
      <c r="G51" s="39"/>
      <c r="H51" s="13"/>
      <c r="I51" s="13"/>
      <c r="J51" s="41" t="str">
        <f aca="false">IFERROR(IF($A51="","",INDEX('05_CANDIDATE_SCORECARD'!$C$47:$C$106,MATCH($A51,'05_CANDIDATE_SCORECARD'!$A$47:$A$106,0))),"")</f>
        <v/>
      </c>
      <c r="K51" s="13"/>
      <c r="L51" s="13"/>
      <c r="M51" s="39"/>
      <c r="N51" s="40"/>
      <c r="O51" s="13"/>
      <c r="P51" s="42"/>
    </row>
    <row r="52" customFormat="false" ht="15" hidden="false" customHeight="false" outlineLevel="0" collapsed="false">
      <c r="A52" s="38"/>
      <c r="B52" s="19"/>
      <c r="C52" s="39"/>
      <c r="D52" s="39"/>
      <c r="E52" s="13"/>
      <c r="F52" s="40"/>
      <c r="G52" s="39"/>
      <c r="H52" s="13"/>
      <c r="I52" s="13"/>
      <c r="J52" s="41" t="str">
        <f aca="false">IFERROR(IF($A52="","",INDEX('05_CANDIDATE_SCORECARD'!$C$47:$C$106,MATCH($A52,'05_CANDIDATE_SCORECARD'!$A$47:$A$106,0))),"")</f>
        <v/>
      </c>
      <c r="K52" s="13"/>
      <c r="L52" s="13"/>
      <c r="M52" s="39"/>
      <c r="N52" s="40"/>
      <c r="O52" s="13"/>
      <c r="P52" s="42"/>
    </row>
    <row r="53" customFormat="false" ht="15" hidden="false" customHeight="false" outlineLevel="0" collapsed="false">
      <c r="A53" s="38"/>
      <c r="B53" s="19"/>
      <c r="C53" s="39"/>
      <c r="D53" s="39"/>
      <c r="E53" s="13"/>
      <c r="F53" s="40"/>
      <c r="G53" s="39"/>
      <c r="H53" s="13"/>
      <c r="I53" s="13"/>
      <c r="J53" s="41" t="str">
        <f aca="false">IFERROR(IF($A53="","",INDEX('05_CANDIDATE_SCORECARD'!$C$47:$C$106,MATCH($A53,'05_CANDIDATE_SCORECARD'!$A$47:$A$106,0))),"")</f>
        <v/>
      </c>
      <c r="K53" s="13"/>
      <c r="L53" s="13"/>
      <c r="M53" s="39"/>
      <c r="N53" s="40"/>
      <c r="O53" s="13"/>
      <c r="P53" s="42"/>
    </row>
    <row r="54" customFormat="false" ht="15" hidden="false" customHeight="false" outlineLevel="0" collapsed="false">
      <c r="A54" s="38"/>
      <c r="B54" s="19"/>
      <c r="C54" s="39"/>
      <c r="D54" s="39"/>
      <c r="E54" s="13"/>
      <c r="F54" s="40"/>
      <c r="G54" s="39"/>
      <c r="H54" s="13"/>
      <c r="I54" s="13"/>
      <c r="J54" s="41" t="str">
        <f aca="false">IFERROR(IF($A54="","",INDEX('05_CANDIDATE_SCORECARD'!$C$47:$C$106,MATCH($A54,'05_CANDIDATE_SCORECARD'!$A$47:$A$106,0))),"")</f>
        <v/>
      </c>
      <c r="K54" s="13"/>
      <c r="L54" s="13"/>
      <c r="M54" s="39"/>
      <c r="N54" s="40"/>
      <c r="O54" s="13"/>
      <c r="P54" s="42"/>
    </row>
    <row r="55" customFormat="false" ht="15" hidden="false" customHeight="false" outlineLevel="0" collapsed="false">
      <c r="A55" s="38"/>
      <c r="B55" s="19"/>
      <c r="C55" s="39"/>
      <c r="D55" s="39"/>
      <c r="E55" s="13"/>
      <c r="F55" s="40"/>
      <c r="G55" s="39"/>
      <c r="H55" s="13"/>
      <c r="I55" s="13"/>
      <c r="J55" s="41" t="str">
        <f aca="false">IFERROR(IF($A55="","",INDEX('05_CANDIDATE_SCORECARD'!$C$47:$C$106,MATCH($A55,'05_CANDIDATE_SCORECARD'!$A$47:$A$106,0))),"")</f>
        <v/>
      </c>
      <c r="K55" s="13"/>
      <c r="L55" s="13"/>
      <c r="M55" s="39"/>
      <c r="N55" s="40"/>
      <c r="O55" s="13"/>
      <c r="P55" s="42"/>
    </row>
    <row r="56" customFormat="false" ht="15" hidden="false" customHeight="false" outlineLevel="0" collapsed="false">
      <c r="A56" s="38"/>
      <c r="B56" s="19"/>
      <c r="C56" s="39"/>
      <c r="D56" s="39"/>
      <c r="E56" s="13"/>
      <c r="F56" s="40"/>
      <c r="G56" s="39"/>
      <c r="H56" s="13"/>
      <c r="I56" s="13"/>
      <c r="J56" s="41" t="str">
        <f aca="false">IFERROR(IF($A56="","",INDEX('05_CANDIDATE_SCORECARD'!$C$47:$C$106,MATCH($A56,'05_CANDIDATE_SCORECARD'!$A$47:$A$106,0))),"")</f>
        <v/>
      </c>
      <c r="K56" s="13"/>
      <c r="L56" s="13"/>
      <c r="M56" s="39"/>
      <c r="N56" s="40"/>
      <c r="O56" s="13"/>
      <c r="P56" s="42"/>
    </row>
    <row r="57" customFormat="false" ht="15" hidden="false" customHeight="false" outlineLevel="0" collapsed="false">
      <c r="A57" s="38"/>
      <c r="B57" s="19"/>
      <c r="C57" s="39"/>
      <c r="D57" s="39"/>
      <c r="E57" s="13"/>
      <c r="F57" s="40"/>
      <c r="G57" s="39"/>
      <c r="H57" s="13"/>
      <c r="I57" s="13"/>
      <c r="J57" s="41" t="str">
        <f aca="false">IFERROR(IF($A57="","",INDEX('05_CANDIDATE_SCORECARD'!$C$47:$C$106,MATCH($A57,'05_CANDIDATE_SCORECARD'!$A$47:$A$106,0))),"")</f>
        <v/>
      </c>
      <c r="K57" s="13"/>
      <c r="L57" s="13"/>
      <c r="M57" s="39"/>
      <c r="N57" s="40"/>
      <c r="O57" s="13"/>
      <c r="P57" s="42"/>
    </row>
    <row r="58" customFormat="false" ht="15" hidden="false" customHeight="false" outlineLevel="0" collapsed="false">
      <c r="A58" s="38"/>
      <c r="B58" s="19"/>
      <c r="C58" s="39"/>
      <c r="D58" s="39"/>
      <c r="E58" s="13"/>
      <c r="F58" s="40"/>
      <c r="G58" s="39"/>
      <c r="H58" s="13"/>
      <c r="I58" s="13"/>
      <c r="J58" s="41" t="str">
        <f aca="false">IFERROR(IF($A58="","",INDEX('05_CANDIDATE_SCORECARD'!$C$47:$C$106,MATCH($A58,'05_CANDIDATE_SCORECARD'!$A$47:$A$106,0))),"")</f>
        <v/>
      </c>
      <c r="K58" s="13"/>
      <c r="L58" s="13"/>
      <c r="M58" s="39"/>
      <c r="N58" s="40"/>
      <c r="O58" s="13"/>
      <c r="P58" s="42"/>
    </row>
    <row r="59" customFormat="false" ht="15" hidden="false" customHeight="false" outlineLevel="0" collapsed="false">
      <c r="A59" s="38"/>
      <c r="B59" s="19"/>
      <c r="C59" s="39"/>
      <c r="D59" s="39"/>
      <c r="E59" s="13"/>
      <c r="F59" s="40"/>
      <c r="G59" s="39"/>
      <c r="H59" s="13"/>
      <c r="I59" s="13"/>
      <c r="J59" s="41" t="str">
        <f aca="false">IFERROR(IF($A59="","",INDEX('05_CANDIDATE_SCORECARD'!$C$47:$C$106,MATCH($A59,'05_CANDIDATE_SCORECARD'!$A$47:$A$106,0))),"")</f>
        <v/>
      </c>
      <c r="K59" s="13"/>
      <c r="L59" s="13"/>
      <c r="M59" s="39"/>
      <c r="N59" s="40"/>
      <c r="O59" s="13"/>
      <c r="P59" s="42"/>
    </row>
    <row r="60" customFormat="false" ht="15" hidden="false" customHeight="false" outlineLevel="0" collapsed="false">
      <c r="A60" s="38"/>
      <c r="B60" s="19"/>
      <c r="C60" s="39"/>
      <c r="D60" s="39"/>
      <c r="E60" s="13"/>
      <c r="F60" s="40"/>
      <c r="G60" s="39"/>
      <c r="H60" s="13"/>
      <c r="I60" s="13"/>
      <c r="J60" s="41" t="str">
        <f aca="false">IFERROR(IF($A60="","",INDEX('05_CANDIDATE_SCORECARD'!$C$47:$C$106,MATCH($A60,'05_CANDIDATE_SCORECARD'!$A$47:$A$106,0))),"")</f>
        <v/>
      </c>
      <c r="K60" s="13"/>
      <c r="L60" s="13"/>
      <c r="M60" s="39"/>
      <c r="N60" s="40"/>
      <c r="O60" s="13"/>
      <c r="P60" s="42"/>
    </row>
    <row r="61" customFormat="false" ht="15" hidden="false" customHeight="false" outlineLevel="0" collapsed="false">
      <c r="A61" s="38"/>
      <c r="B61" s="19"/>
      <c r="C61" s="39"/>
      <c r="D61" s="39"/>
      <c r="E61" s="13"/>
      <c r="F61" s="40"/>
      <c r="G61" s="39"/>
      <c r="H61" s="13"/>
      <c r="I61" s="13"/>
      <c r="J61" s="41" t="str">
        <f aca="false">IFERROR(IF($A61="","",INDEX('05_CANDIDATE_SCORECARD'!$C$47:$C$106,MATCH($A61,'05_CANDIDATE_SCORECARD'!$A$47:$A$106,0))),"")</f>
        <v/>
      </c>
      <c r="K61" s="13"/>
      <c r="L61" s="13"/>
      <c r="M61" s="39"/>
      <c r="N61" s="40"/>
      <c r="O61" s="13"/>
      <c r="P61" s="42"/>
    </row>
    <row r="62" customFormat="false" ht="15" hidden="false" customHeight="false" outlineLevel="0" collapsed="false">
      <c r="A62" s="38"/>
      <c r="B62" s="19"/>
      <c r="C62" s="39"/>
      <c r="D62" s="39"/>
      <c r="E62" s="13"/>
      <c r="F62" s="40"/>
      <c r="G62" s="39"/>
      <c r="H62" s="13"/>
      <c r="I62" s="13"/>
      <c r="J62" s="41" t="str">
        <f aca="false">IFERROR(IF($A62="","",INDEX('05_CANDIDATE_SCORECARD'!$C$47:$C$106,MATCH($A62,'05_CANDIDATE_SCORECARD'!$A$47:$A$106,0))),"")</f>
        <v/>
      </c>
      <c r="K62" s="13"/>
      <c r="L62" s="13"/>
      <c r="M62" s="39"/>
      <c r="N62" s="40"/>
      <c r="O62" s="13"/>
      <c r="P62" s="42"/>
    </row>
    <row r="63" customFormat="false" ht="15" hidden="false" customHeight="false" outlineLevel="0" collapsed="false">
      <c r="A63" s="38"/>
      <c r="B63" s="19"/>
      <c r="C63" s="39"/>
      <c r="D63" s="39"/>
      <c r="E63" s="13"/>
      <c r="F63" s="40"/>
      <c r="G63" s="39"/>
      <c r="H63" s="13"/>
      <c r="I63" s="13"/>
      <c r="J63" s="41" t="str">
        <f aca="false">IFERROR(IF($A63="","",INDEX('05_CANDIDATE_SCORECARD'!$C$47:$C$106,MATCH($A63,'05_CANDIDATE_SCORECARD'!$A$47:$A$106,0))),"")</f>
        <v/>
      </c>
      <c r="K63" s="13"/>
      <c r="L63" s="13"/>
      <c r="M63" s="39"/>
      <c r="N63" s="40"/>
      <c r="O63" s="13"/>
      <c r="P63" s="42"/>
    </row>
    <row r="64" customFormat="false" ht="15" hidden="false" customHeight="false" outlineLevel="0" collapsed="false">
      <c r="A64" s="38"/>
      <c r="B64" s="19"/>
      <c r="C64" s="39"/>
      <c r="D64" s="39"/>
      <c r="E64" s="13"/>
      <c r="F64" s="40"/>
      <c r="G64" s="39"/>
      <c r="H64" s="13"/>
      <c r="I64" s="13"/>
      <c r="J64" s="41" t="str">
        <f aca="false">IFERROR(IF($A64="","",INDEX('05_CANDIDATE_SCORECARD'!$C$47:$C$106,MATCH($A64,'05_CANDIDATE_SCORECARD'!$A$47:$A$106,0))),"")</f>
        <v/>
      </c>
      <c r="K64" s="13"/>
      <c r="L64" s="13"/>
      <c r="M64" s="39"/>
      <c r="N64" s="40"/>
      <c r="O64" s="13"/>
      <c r="P64" s="42"/>
    </row>
  </sheetData>
  <sheetProtection sheet="true" formatCells="false" formatColumns="false" formatRows="false" sort="false" autoFilter="false"/>
  <mergeCells count="2">
    <mergeCell ref="A1:P1"/>
    <mergeCell ref="A2:P2"/>
  </mergeCells>
  <conditionalFormatting sqref="I5:I64">
    <cfRule type="expression" priority="2" aboveAverage="0" equalAverage="0" bottom="0" percent="0" rank="0" text="" dxfId="5">
      <formula>I5="Hired"</formula>
    </cfRule>
    <cfRule type="expression" priority="3" aboveAverage="0" equalAverage="0" bottom="0" percent="0" rank="0" text="" dxfId="6">
      <formula>I5="Rejected"</formula>
    </cfRule>
    <cfRule type="expression" priority="4" aboveAverage="0" equalAverage="0" bottom="0" percent="0" rank="0" text="" dxfId="9">
      <formula>I5="Offer"</formula>
    </cfRule>
  </conditionalFormatting>
  <conditionalFormatting sqref="O5:O64">
    <cfRule type="expression" priority="5" aboveAverage="0" equalAverage="0" bottom="0" percent="0" rank="0" text="" dxfId="5">
      <formula>O5="Hired"</formula>
    </cfRule>
    <cfRule type="expression" priority="6" aboveAverage="0" equalAverage="0" bottom="0" percent="0" rank="0" text="" dxfId="6">
      <formula>O5="Rejected"</formula>
    </cfRule>
  </conditionalFormatting>
  <dataValidations count="180">
    <dataValidation allowBlank="true" errorStyle="stop" operator="between" showDropDown="false" showErrorMessage="false" showInputMessage="false" sqref="E5" type="list">
      <formula1>'10_LISTS_SETTINGS'!$H$5:$H$12</formula1>
      <formula2>0</formula2>
    </dataValidation>
    <dataValidation allowBlank="true" errorStyle="stop" operator="between" showDropDown="false" showErrorMessage="false" showInputMessage="false" sqref="I5" type="list">
      <formula1>'10_LISTS_SETTINGS'!$I$5:$I$16</formula1>
      <formula2>0</formula2>
    </dataValidation>
    <dataValidation allowBlank="true" errorStyle="stop" operator="between" showDropDown="false" showErrorMessage="false" showInputMessage="false" sqref="O5" type="list">
      <formula1>'10_LISTS_SETTINGS'!$J$5:$J$9</formula1>
      <formula2>0</formula2>
    </dataValidation>
    <dataValidation allowBlank="true" errorStyle="stop" operator="between" showDropDown="false" showErrorMessage="false" showInputMessage="false" sqref="E6" type="list">
      <formula1>'10_LISTS_SETTINGS'!$H$5:$H$12</formula1>
      <formula2>0</formula2>
    </dataValidation>
    <dataValidation allowBlank="true" errorStyle="stop" operator="between" showDropDown="false" showErrorMessage="false" showInputMessage="false" sqref="I6" type="list">
      <formula1>'10_LISTS_SETTINGS'!$I$5:$I$16</formula1>
      <formula2>0</formula2>
    </dataValidation>
    <dataValidation allowBlank="true" errorStyle="stop" operator="between" showDropDown="false" showErrorMessage="false" showInputMessage="false" sqref="O6" type="list">
      <formula1>'10_LISTS_SETTINGS'!$J$5:$J$9</formula1>
      <formula2>0</formula2>
    </dataValidation>
    <dataValidation allowBlank="true" errorStyle="stop" operator="between" showDropDown="false" showErrorMessage="false" showInputMessage="false" sqref="E7" type="list">
      <formula1>'10_LISTS_SETTINGS'!$H$5:$H$12</formula1>
      <formula2>0</formula2>
    </dataValidation>
    <dataValidation allowBlank="true" errorStyle="stop" operator="between" showDropDown="false" showErrorMessage="false" showInputMessage="false" sqref="I7" type="list">
      <formula1>'10_LISTS_SETTINGS'!$I$5:$I$16</formula1>
      <formula2>0</formula2>
    </dataValidation>
    <dataValidation allowBlank="true" errorStyle="stop" operator="between" showDropDown="false" showErrorMessage="false" showInputMessage="false" sqref="O7" type="list">
      <formula1>'10_LISTS_SETTINGS'!$J$5:$J$9</formula1>
      <formula2>0</formula2>
    </dataValidation>
    <dataValidation allowBlank="true" errorStyle="stop" operator="between" showDropDown="false" showErrorMessage="false" showInputMessage="false" sqref="E8" type="list">
      <formula1>'10_LISTS_SETTINGS'!$H$5:$H$12</formula1>
      <formula2>0</formula2>
    </dataValidation>
    <dataValidation allowBlank="true" errorStyle="stop" operator="between" showDropDown="false" showErrorMessage="false" showInputMessage="false" sqref="I8" type="list">
      <formula1>'10_LISTS_SETTINGS'!$I$5:$I$16</formula1>
      <formula2>0</formula2>
    </dataValidation>
    <dataValidation allowBlank="true" errorStyle="stop" operator="between" showDropDown="false" showErrorMessage="false" showInputMessage="false" sqref="O8" type="list">
      <formula1>'10_LISTS_SETTINGS'!$J$5:$J$9</formula1>
      <formula2>0</formula2>
    </dataValidation>
    <dataValidation allowBlank="true" errorStyle="stop" operator="between" showDropDown="false" showErrorMessage="false" showInputMessage="false" sqref="E9" type="list">
      <formula1>'10_LISTS_SETTINGS'!$H$5:$H$12</formula1>
      <formula2>0</formula2>
    </dataValidation>
    <dataValidation allowBlank="true" errorStyle="stop" operator="between" showDropDown="false" showErrorMessage="false" showInputMessage="false" sqref="I9" type="list">
      <formula1>'10_LISTS_SETTINGS'!$I$5:$I$16</formula1>
      <formula2>0</formula2>
    </dataValidation>
    <dataValidation allowBlank="true" errorStyle="stop" operator="between" showDropDown="false" showErrorMessage="false" showInputMessage="false" sqref="O9" type="list">
      <formula1>'10_LISTS_SETTINGS'!$J$5:$J$9</formula1>
      <formula2>0</formula2>
    </dataValidation>
    <dataValidation allowBlank="true" errorStyle="stop" operator="between" showDropDown="false" showErrorMessage="false" showInputMessage="false" sqref="E10" type="list">
      <formula1>'10_LISTS_SETTINGS'!$H$5:$H$12</formula1>
      <formula2>0</formula2>
    </dataValidation>
    <dataValidation allowBlank="true" errorStyle="stop" operator="between" showDropDown="false" showErrorMessage="false" showInputMessage="false" sqref="I10" type="list">
      <formula1>'10_LISTS_SETTINGS'!$I$5:$I$16</formula1>
      <formula2>0</formula2>
    </dataValidation>
    <dataValidation allowBlank="true" errorStyle="stop" operator="between" showDropDown="false" showErrorMessage="false" showInputMessage="false" sqref="O10" type="list">
      <formula1>'10_LISTS_SETTINGS'!$J$5:$J$9</formula1>
      <formula2>0</formula2>
    </dataValidation>
    <dataValidation allowBlank="true" errorStyle="stop" operator="between" showDropDown="false" showErrorMessage="false" showInputMessage="false" sqref="E11" type="list">
      <formula1>'10_LISTS_SETTINGS'!$H$5:$H$12</formula1>
      <formula2>0</formula2>
    </dataValidation>
    <dataValidation allowBlank="true" errorStyle="stop" operator="between" showDropDown="false" showErrorMessage="false" showInputMessage="false" sqref="I11" type="list">
      <formula1>'10_LISTS_SETTINGS'!$I$5:$I$16</formula1>
      <formula2>0</formula2>
    </dataValidation>
    <dataValidation allowBlank="true" errorStyle="stop" operator="between" showDropDown="false" showErrorMessage="false" showInputMessage="false" sqref="O11" type="list">
      <formula1>'10_LISTS_SETTINGS'!$J$5:$J$9</formula1>
      <formula2>0</formula2>
    </dataValidation>
    <dataValidation allowBlank="true" errorStyle="stop" operator="between" showDropDown="false" showErrorMessage="false" showInputMessage="false" sqref="E12" type="list">
      <formula1>'10_LISTS_SETTINGS'!$H$5:$H$12</formula1>
      <formula2>0</formula2>
    </dataValidation>
    <dataValidation allowBlank="true" errorStyle="stop" operator="between" showDropDown="false" showErrorMessage="false" showInputMessage="false" sqref="I12" type="list">
      <formula1>'10_LISTS_SETTINGS'!$I$5:$I$16</formula1>
      <formula2>0</formula2>
    </dataValidation>
    <dataValidation allowBlank="true" errorStyle="stop" operator="between" showDropDown="false" showErrorMessage="false" showInputMessage="false" sqref="O12" type="list">
      <formula1>'10_LISTS_SETTINGS'!$J$5:$J$9</formula1>
      <formula2>0</formula2>
    </dataValidation>
    <dataValidation allowBlank="true" errorStyle="stop" operator="between" showDropDown="false" showErrorMessage="false" showInputMessage="false" sqref="E13" type="list">
      <formula1>'10_LISTS_SETTINGS'!$H$5:$H$12</formula1>
      <formula2>0</formula2>
    </dataValidation>
    <dataValidation allowBlank="true" errorStyle="stop" operator="between" showDropDown="false" showErrorMessage="false" showInputMessage="false" sqref="I13" type="list">
      <formula1>'10_LISTS_SETTINGS'!$I$5:$I$16</formula1>
      <formula2>0</formula2>
    </dataValidation>
    <dataValidation allowBlank="true" errorStyle="stop" operator="between" showDropDown="false" showErrorMessage="false" showInputMessage="false" sqref="O13" type="list">
      <formula1>'10_LISTS_SETTINGS'!$J$5:$J$9</formula1>
      <formula2>0</formula2>
    </dataValidation>
    <dataValidation allowBlank="true" errorStyle="stop" operator="between" showDropDown="false" showErrorMessage="false" showInputMessage="false" sqref="E14" type="list">
      <formula1>'10_LISTS_SETTINGS'!$H$5:$H$12</formula1>
      <formula2>0</formula2>
    </dataValidation>
    <dataValidation allowBlank="true" errorStyle="stop" operator="between" showDropDown="false" showErrorMessage="false" showInputMessage="false" sqref="I14" type="list">
      <formula1>'10_LISTS_SETTINGS'!$I$5:$I$16</formula1>
      <formula2>0</formula2>
    </dataValidation>
    <dataValidation allowBlank="true" errorStyle="stop" operator="between" showDropDown="false" showErrorMessage="false" showInputMessage="false" sqref="O14" type="list">
      <formula1>'10_LISTS_SETTINGS'!$J$5:$J$9</formula1>
      <formula2>0</formula2>
    </dataValidation>
    <dataValidation allowBlank="true" errorStyle="stop" operator="between" showDropDown="false" showErrorMessage="false" showInputMessage="false" sqref="E15" type="list">
      <formula1>'10_LISTS_SETTINGS'!$H$5:$H$12</formula1>
      <formula2>0</formula2>
    </dataValidation>
    <dataValidation allowBlank="true" errorStyle="stop" operator="between" showDropDown="false" showErrorMessage="false" showInputMessage="false" sqref="I15" type="list">
      <formula1>'10_LISTS_SETTINGS'!$I$5:$I$16</formula1>
      <formula2>0</formula2>
    </dataValidation>
    <dataValidation allowBlank="true" errorStyle="stop" operator="between" showDropDown="false" showErrorMessage="false" showInputMessage="false" sqref="O15" type="list">
      <formula1>'10_LISTS_SETTINGS'!$J$5:$J$9</formula1>
      <formula2>0</formula2>
    </dataValidation>
    <dataValidation allowBlank="true" errorStyle="stop" operator="between" showDropDown="false" showErrorMessage="false" showInputMessage="false" sqref="E16" type="list">
      <formula1>'10_LISTS_SETTINGS'!$H$5:$H$12</formula1>
      <formula2>0</formula2>
    </dataValidation>
    <dataValidation allowBlank="true" errorStyle="stop" operator="between" showDropDown="false" showErrorMessage="false" showInputMessage="false" sqref="I16" type="list">
      <formula1>'10_LISTS_SETTINGS'!$I$5:$I$16</formula1>
      <formula2>0</formula2>
    </dataValidation>
    <dataValidation allowBlank="true" errorStyle="stop" operator="between" showDropDown="false" showErrorMessage="false" showInputMessage="false" sqref="O16" type="list">
      <formula1>'10_LISTS_SETTINGS'!$J$5:$J$9</formula1>
      <formula2>0</formula2>
    </dataValidation>
    <dataValidation allowBlank="true" errorStyle="stop" operator="between" showDropDown="false" showErrorMessage="false" showInputMessage="false" sqref="E17" type="list">
      <formula1>'10_LISTS_SETTINGS'!$H$5:$H$12</formula1>
      <formula2>0</formula2>
    </dataValidation>
    <dataValidation allowBlank="true" errorStyle="stop" operator="between" showDropDown="false" showErrorMessage="false" showInputMessage="false" sqref="I17" type="list">
      <formula1>'10_LISTS_SETTINGS'!$I$5:$I$16</formula1>
      <formula2>0</formula2>
    </dataValidation>
    <dataValidation allowBlank="true" errorStyle="stop" operator="between" showDropDown="false" showErrorMessage="false" showInputMessage="false" sqref="O17" type="list">
      <formula1>'10_LISTS_SETTINGS'!$J$5:$J$9</formula1>
      <formula2>0</formula2>
    </dataValidation>
    <dataValidation allowBlank="true" errorStyle="stop" operator="between" showDropDown="false" showErrorMessage="false" showInputMessage="false" sqref="E18" type="list">
      <formula1>'10_LISTS_SETTINGS'!$H$5:$H$12</formula1>
      <formula2>0</formula2>
    </dataValidation>
    <dataValidation allowBlank="true" errorStyle="stop" operator="between" showDropDown="false" showErrorMessage="false" showInputMessage="false" sqref="I18" type="list">
      <formula1>'10_LISTS_SETTINGS'!$I$5:$I$16</formula1>
      <formula2>0</formula2>
    </dataValidation>
    <dataValidation allowBlank="true" errorStyle="stop" operator="between" showDropDown="false" showErrorMessage="false" showInputMessage="false" sqref="O18" type="list">
      <formula1>'10_LISTS_SETTINGS'!$J$5:$J$9</formula1>
      <formula2>0</formula2>
    </dataValidation>
    <dataValidation allowBlank="true" errorStyle="stop" operator="between" showDropDown="false" showErrorMessage="false" showInputMessage="false" sqref="E19" type="list">
      <formula1>'10_LISTS_SETTINGS'!$H$5:$H$12</formula1>
      <formula2>0</formula2>
    </dataValidation>
    <dataValidation allowBlank="true" errorStyle="stop" operator="between" showDropDown="false" showErrorMessage="false" showInputMessage="false" sqref="I19" type="list">
      <formula1>'10_LISTS_SETTINGS'!$I$5:$I$16</formula1>
      <formula2>0</formula2>
    </dataValidation>
    <dataValidation allowBlank="true" errorStyle="stop" operator="between" showDropDown="false" showErrorMessage="false" showInputMessage="false" sqref="O19" type="list">
      <formula1>'10_LISTS_SETTINGS'!$J$5:$J$9</formula1>
      <formula2>0</formula2>
    </dataValidation>
    <dataValidation allowBlank="true" errorStyle="stop" operator="between" showDropDown="false" showErrorMessage="false" showInputMessage="false" sqref="E20" type="list">
      <formula1>'10_LISTS_SETTINGS'!$H$5:$H$12</formula1>
      <formula2>0</formula2>
    </dataValidation>
    <dataValidation allowBlank="true" errorStyle="stop" operator="between" showDropDown="false" showErrorMessage="false" showInputMessage="false" sqref="I20" type="list">
      <formula1>'10_LISTS_SETTINGS'!$I$5:$I$16</formula1>
      <formula2>0</formula2>
    </dataValidation>
    <dataValidation allowBlank="true" errorStyle="stop" operator="between" showDropDown="false" showErrorMessage="false" showInputMessage="false" sqref="O20" type="list">
      <formula1>'10_LISTS_SETTINGS'!$J$5:$J$9</formula1>
      <formula2>0</formula2>
    </dataValidation>
    <dataValidation allowBlank="true" errorStyle="stop" operator="between" showDropDown="false" showErrorMessage="false" showInputMessage="false" sqref="E21" type="list">
      <formula1>'10_LISTS_SETTINGS'!$H$5:$H$12</formula1>
      <formula2>0</formula2>
    </dataValidation>
    <dataValidation allowBlank="true" errorStyle="stop" operator="between" showDropDown="false" showErrorMessage="false" showInputMessage="false" sqref="I21" type="list">
      <formula1>'10_LISTS_SETTINGS'!$I$5:$I$16</formula1>
      <formula2>0</formula2>
    </dataValidation>
    <dataValidation allowBlank="true" errorStyle="stop" operator="between" showDropDown="false" showErrorMessage="false" showInputMessage="false" sqref="O21" type="list">
      <formula1>'10_LISTS_SETTINGS'!$J$5:$J$9</formula1>
      <formula2>0</formula2>
    </dataValidation>
    <dataValidation allowBlank="true" errorStyle="stop" operator="between" showDropDown="false" showErrorMessage="false" showInputMessage="false" sqref="E22" type="list">
      <formula1>'10_LISTS_SETTINGS'!$H$5:$H$12</formula1>
      <formula2>0</formula2>
    </dataValidation>
    <dataValidation allowBlank="true" errorStyle="stop" operator="between" showDropDown="false" showErrorMessage="false" showInputMessage="false" sqref="I22" type="list">
      <formula1>'10_LISTS_SETTINGS'!$I$5:$I$16</formula1>
      <formula2>0</formula2>
    </dataValidation>
    <dataValidation allowBlank="true" errorStyle="stop" operator="between" showDropDown="false" showErrorMessage="false" showInputMessage="false" sqref="O22" type="list">
      <formula1>'10_LISTS_SETTINGS'!$J$5:$J$9</formula1>
      <formula2>0</formula2>
    </dataValidation>
    <dataValidation allowBlank="true" errorStyle="stop" operator="between" showDropDown="false" showErrorMessage="false" showInputMessage="false" sqref="E23" type="list">
      <formula1>'10_LISTS_SETTINGS'!$H$5:$H$12</formula1>
      <formula2>0</formula2>
    </dataValidation>
    <dataValidation allowBlank="true" errorStyle="stop" operator="between" showDropDown="false" showErrorMessage="false" showInputMessage="false" sqref="I23" type="list">
      <formula1>'10_LISTS_SETTINGS'!$I$5:$I$16</formula1>
      <formula2>0</formula2>
    </dataValidation>
    <dataValidation allowBlank="true" errorStyle="stop" operator="between" showDropDown="false" showErrorMessage="false" showInputMessage="false" sqref="O23" type="list">
      <formula1>'10_LISTS_SETTINGS'!$J$5:$J$9</formula1>
      <formula2>0</formula2>
    </dataValidation>
    <dataValidation allowBlank="true" errorStyle="stop" operator="between" showDropDown="false" showErrorMessage="false" showInputMessage="false" sqref="E24" type="list">
      <formula1>'10_LISTS_SETTINGS'!$H$5:$H$12</formula1>
      <formula2>0</formula2>
    </dataValidation>
    <dataValidation allowBlank="true" errorStyle="stop" operator="between" showDropDown="false" showErrorMessage="false" showInputMessage="false" sqref="I24" type="list">
      <formula1>'10_LISTS_SETTINGS'!$I$5:$I$16</formula1>
      <formula2>0</formula2>
    </dataValidation>
    <dataValidation allowBlank="true" errorStyle="stop" operator="between" showDropDown="false" showErrorMessage="false" showInputMessage="false" sqref="O24" type="list">
      <formula1>'10_LISTS_SETTINGS'!$J$5:$J$9</formula1>
      <formula2>0</formula2>
    </dataValidation>
    <dataValidation allowBlank="true" errorStyle="stop" operator="between" showDropDown="false" showErrorMessage="false" showInputMessage="false" sqref="E25" type="list">
      <formula1>'10_LISTS_SETTINGS'!$H$5:$H$12</formula1>
      <formula2>0</formula2>
    </dataValidation>
    <dataValidation allowBlank="true" errorStyle="stop" operator="between" showDropDown="false" showErrorMessage="false" showInputMessage="false" sqref="I25" type="list">
      <formula1>'10_LISTS_SETTINGS'!$I$5:$I$16</formula1>
      <formula2>0</formula2>
    </dataValidation>
    <dataValidation allowBlank="true" errorStyle="stop" operator="between" showDropDown="false" showErrorMessage="false" showInputMessage="false" sqref="O25" type="list">
      <formula1>'10_LISTS_SETTINGS'!$J$5:$J$9</formula1>
      <formula2>0</formula2>
    </dataValidation>
    <dataValidation allowBlank="true" errorStyle="stop" operator="between" showDropDown="false" showErrorMessage="false" showInputMessage="false" sqref="E26" type="list">
      <formula1>'10_LISTS_SETTINGS'!$H$5:$H$12</formula1>
      <formula2>0</formula2>
    </dataValidation>
    <dataValidation allowBlank="true" errorStyle="stop" operator="between" showDropDown="false" showErrorMessage="false" showInputMessage="false" sqref="I26" type="list">
      <formula1>'10_LISTS_SETTINGS'!$I$5:$I$16</formula1>
      <formula2>0</formula2>
    </dataValidation>
    <dataValidation allowBlank="true" errorStyle="stop" operator="between" showDropDown="false" showErrorMessage="false" showInputMessage="false" sqref="O26" type="list">
      <formula1>'10_LISTS_SETTINGS'!$J$5:$J$9</formula1>
      <formula2>0</formula2>
    </dataValidation>
    <dataValidation allowBlank="true" errorStyle="stop" operator="between" showDropDown="false" showErrorMessage="false" showInputMessage="false" sqref="E27" type="list">
      <formula1>'10_LISTS_SETTINGS'!$H$5:$H$12</formula1>
      <formula2>0</formula2>
    </dataValidation>
    <dataValidation allowBlank="true" errorStyle="stop" operator="between" showDropDown="false" showErrorMessage="false" showInputMessage="false" sqref="I27" type="list">
      <formula1>'10_LISTS_SETTINGS'!$I$5:$I$16</formula1>
      <formula2>0</formula2>
    </dataValidation>
    <dataValidation allowBlank="true" errorStyle="stop" operator="between" showDropDown="false" showErrorMessage="false" showInputMessage="false" sqref="O27" type="list">
      <formula1>'10_LISTS_SETTINGS'!$J$5:$J$9</formula1>
      <formula2>0</formula2>
    </dataValidation>
    <dataValidation allowBlank="true" errorStyle="stop" operator="between" showDropDown="false" showErrorMessage="false" showInputMessage="false" sqref="E28" type="list">
      <formula1>'10_LISTS_SETTINGS'!$H$5:$H$12</formula1>
      <formula2>0</formula2>
    </dataValidation>
    <dataValidation allowBlank="true" errorStyle="stop" operator="between" showDropDown="false" showErrorMessage="false" showInputMessage="false" sqref="I28" type="list">
      <formula1>'10_LISTS_SETTINGS'!$I$5:$I$16</formula1>
      <formula2>0</formula2>
    </dataValidation>
    <dataValidation allowBlank="true" errorStyle="stop" operator="between" showDropDown="false" showErrorMessage="false" showInputMessage="false" sqref="O28" type="list">
      <formula1>'10_LISTS_SETTINGS'!$J$5:$J$9</formula1>
      <formula2>0</formula2>
    </dataValidation>
    <dataValidation allowBlank="true" errorStyle="stop" operator="between" showDropDown="false" showErrorMessage="false" showInputMessage="false" sqref="E29" type="list">
      <formula1>'10_LISTS_SETTINGS'!$H$5:$H$12</formula1>
      <formula2>0</formula2>
    </dataValidation>
    <dataValidation allowBlank="true" errorStyle="stop" operator="between" showDropDown="false" showErrorMessage="false" showInputMessage="false" sqref="I29" type="list">
      <formula1>'10_LISTS_SETTINGS'!$I$5:$I$16</formula1>
      <formula2>0</formula2>
    </dataValidation>
    <dataValidation allowBlank="true" errorStyle="stop" operator="between" showDropDown="false" showErrorMessage="false" showInputMessage="false" sqref="O29" type="list">
      <formula1>'10_LISTS_SETTINGS'!$J$5:$J$9</formula1>
      <formula2>0</formula2>
    </dataValidation>
    <dataValidation allowBlank="true" errorStyle="stop" operator="between" showDropDown="false" showErrorMessage="false" showInputMessage="false" sqref="E30" type="list">
      <formula1>'10_LISTS_SETTINGS'!$H$5:$H$12</formula1>
      <formula2>0</formula2>
    </dataValidation>
    <dataValidation allowBlank="true" errorStyle="stop" operator="between" showDropDown="false" showErrorMessage="false" showInputMessage="false" sqref="I30" type="list">
      <formula1>'10_LISTS_SETTINGS'!$I$5:$I$16</formula1>
      <formula2>0</formula2>
    </dataValidation>
    <dataValidation allowBlank="true" errorStyle="stop" operator="between" showDropDown="false" showErrorMessage="false" showInputMessage="false" sqref="O30" type="list">
      <formula1>'10_LISTS_SETTINGS'!$J$5:$J$9</formula1>
      <formula2>0</formula2>
    </dataValidation>
    <dataValidation allowBlank="true" errorStyle="stop" operator="between" showDropDown="false" showErrorMessage="false" showInputMessage="false" sqref="E31" type="list">
      <formula1>'10_LISTS_SETTINGS'!$H$5:$H$12</formula1>
      <formula2>0</formula2>
    </dataValidation>
    <dataValidation allowBlank="true" errorStyle="stop" operator="between" showDropDown="false" showErrorMessage="false" showInputMessage="false" sqref="I31" type="list">
      <formula1>'10_LISTS_SETTINGS'!$I$5:$I$16</formula1>
      <formula2>0</formula2>
    </dataValidation>
    <dataValidation allowBlank="true" errorStyle="stop" operator="between" showDropDown="false" showErrorMessage="false" showInputMessage="false" sqref="O31" type="list">
      <formula1>'10_LISTS_SETTINGS'!$J$5:$J$9</formula1>
      <formula2>0</formula2>
    </dataValidation>
    <dataValidation allowBlank="true" errorStyle="stop" operator="between" showDropDown="false" showErrorMessage="false" showInputMessage="false" sqref="E32" type="list">
      <formula1>'10_LISTS_SETTINGS'!$H$5:$H$12</formula1>
      <formula2>0</formula2>
    </dataValidation>
    <dataValidation allowBlank="true" errorStyle="stop" operator="between" showDropDown="false" showErrorMessage="false" showInputMessage="false" sqref="I32" type="list">
      <formula1>'10_LISTS_SETTINGS'!$I$5:$I$16</formula1>
      <formula2>0</formula2>
    </dataValidation>
    <dataValidation allowBlank="true" errorStyle="stop" operator="between" showDropDown="false" showErrorMessage="false" showInputMessage="false" sqref="O32" type="list">
      <formula1>'10_LISTS_SETTINGS'!$J$5:$J$9</formula1>
      <formula2>0</formula2>
    </dataValidation>
    <dataValidation allowBlank="true" errorStyle="stop" operator="between" showDropDown="false" showErrorMessage="false" showInputMessage="false" sqref="E33" type="list">
      <formula1>'10_LISTS_SETTINGS'!$H$5:$H$12</formula1>
      <formula2>0</formula2>
    </dataValidation>
    <dataValidation allowBlank="true" errorStyle="stop" operator="between" showDropDown="false" showErrorMessage="false" showInputMessage="false" sqref="I33" type="list">
      <formula1>'10_LISTS_SETTINGS'!$I$5:$I$16</formula1>
      <formula2>0</formula2>
    </dataValidation>
    <dataValidation allowBlank="true" errorStyle="stop" operator="between" showDropDown="false" showErrorMessage="false" showInputMessage="false" sqref="O33" type="list">
      <formula1>'10_LISTS_SETTINGS'!$J$5:$J$9</formula1>
      <formula2>0</formula2>
    </dataValidation>
    <dataValidation allowBlank="true" errorStyle="stop" operator="between" showDropDown="false" showErrorMessage="false" showInputMessage="false" sqref="E34" type="list">
      <formula1>'10_LISTS_SETTINGS'!$H$5:$H$12</formula1>
      <formula2>0</formula2>
    </dataValidation>
    <dataValidation allowBlank="true" errorStyle="stop" operator="between" showDropDown="false" showErrorMessage="false" showInputMessage="false" sqref="I34" type="list">
      <formula1>'10_LISTS_SETTINGS'!$I$5:$I$16</formula1>
      <formula2>0</formula2>
    </dataValidation>
    <dataValidation allowBlank="true" errorStyle="stop" operator="between" showDropDown="false" showErrorMessage="false" showInputMessage="false" sqref="O34" type="list">
      <formula1>'10_LISTS_SETTINGS'!$J$5:$J$9</formula1>
      <formula2>0</formula2>
    </dataValidation>
    <dataValidation allowBlank="true" errorStyle="stop" operator="between" showDropDown="false" showErrorMessage="false" showInputMessage="false" sqref="E35" type="list">
      <formula1>'10_LISTS_SETTINGS'!$H$5:$H$12</formula1>
      <formula2>0</formula2>
    </dataValidation>
    <dataValidation allowBlank="true" errorStyle="stop" operator="between" showDropDown="false" showErrorMessage="false" showInputMessage="false" sqref="I35" type="list">
      <formula1>'10_LISTS_SETTINGS'!$I$5:$I$16</formula1>
      <formula2>0</formula2>
    </dataValidation>
    <dataValidation allowBlank="true" errorStyle="stop" operator="between" showDropDown="false" showErrorMessage="false" showInputMessage="false" sqref="O35" type="list">
      <formula1>'10_LISTS_SETTINGS'!$J$5:$J$9</formula1>
      <formula2>0</formula2>
    </dataValidation>
    <dataValidation allowBlank="true" errorStyle="stop" operator="between" showDropDown="false" showErrorMessage="false" showInputMessage="false" sqref="E36" type="list">
      <formula1>'10_LISTS_SETTINGS'!$H$5:$H$12</formula1>
      <formula2>0</formula2>
    </dataValidation>
    <dataValidation allowBlank="true" errorStyle="stop" operator="between" showDropDown="false" showErrorMessage="false" showInputMessage="false" sqref="I36" type="list">
      <formula1>'10_LISTS_SETTINGS'!$I$5:$I$16</formula1>
      <formula2>0</formula2>
    </dataValidation>
    <dataValidation allowBlank="true" errorStyle="stop" operator="between" showDropDown="false" showErrorMessage="false" showInputMessage="false" sqref="O36" type="list">
      <formula1>'10_LISTS_SETTINGS'!$J$5:$J$9</formula1>
      <formula2>0</formula2>
    </dataValidation>
    <dataValidation allowBlank="true" errorStyle="stop" operator="between" showDropDown="false" showErrorMessage="false" showInputMessage="false" sqref="E37" type="list">
      <formula1>'10_LISTS_SETTINGS'!$H$5:$H$12</formula1>
      <formula2>0</formula2>
    </dataValidation>
    <dataValidation allowBlank="true" errorStyle="stop" operator="between" showDropDown="false" showErrorMessage="false" showInputMessage="false" sqref="I37" type="list">
      <formula1>'10_LISTS_SETTINGS'!$I$5:$I$16</formula1>
      <formula2>0</formula2>
    </dataValidation>
    <dataValidation allowBlank="true" errorStyle="stop" operator="between" showDropDown="false" showErrorMessage="false" showInputMessage="false" sqref="O37" type="list">
      <formula1>'10_LISTS_SETTINGS'!$J$5:$J$9</formula1>
      <formula2>0</formula2>
    </dataValidation>
    <dataValidation allowBlank="true" errorStyle="stop" operator="between" showDropDown="false" showErrorMessage="false" showInputMessage="false" sqref="E38" type="list">
      <formula1>'10_LISTS_SETTINGS'!$H$5:$H$12</formula1>
      <formula2>0</formula2>
    </dataValidation>
    <dataValidation allowBlank="true" errorStyle="stop" operator="between" showDropDown="false" showErrorMessage="false" showInputMessage="false" sqref="I38" type="list">
      <formula1>'10_LISTS_SETTINGS'!$I$5:$I$16</formula1>
      <formula2>0</formula2>
    </dataValidation>
    <dataValidation allowBlank="true" errorStyle="stop" operator="between" showDropDown="false" showErrorMessage="false" showInputMessage="false" sqref="O38" type="list">
      <formula1>'10_LISTS_SETTINGS'!$J$5:$J$9</formula1>
      <formula2>0</formula2>
    </dataValidation>
    <dataValidation allowBlank="true" errorStyle="stop" operator="between" showDropDown="false" showErrorMessage="false" showInputMessage="false" sqref="E39" type="list">
      <formula1>'10_LISTS_SETTINGS'!$H$5:$H$12</formula1>
      <formula2>0</formula2>
    </dataValidation>
    <dataValidation allowBlank="true" errorStyle="stop" operator="between" showDropDown="false" showErrorMessage="false" showInputMessage="false" sqref="I39" type="list">
      <formula1>'10_LISTS_SETTINGS'!$I$5:$I$16</formula1>
      <formula2>0</formula2>
    </dataValidation>
    <dataValidation allowBlank="true" errorStyle="stop" operator="between" showDropDown="false" showErrorMessage="false" showInputMessage="false" sqref="O39" type="list">
      <formula1>'10_LISTS_SETTINGS'!$J$5:$J$9</formula1>
      <formula2>0</formula2>
    </dataValidation>
    <dataValidation allowBlank="true" errorStyle="stop" operator="between" showDropDown="false" showErrorMessage="false" showInputMessage="false" sqref="E40" type="list">
      <formula1>'10_LISTS_SETTINGS'!$H$5:$H$12</formula1>
      <formula2>0</formula2>
    </dataValidation>
    <dataValidation allowBlank="true" errorStyle="stop" operator="between" showDropDown="false" showErrorMessage="false" showInputMessage="false" sqref="I40" type="list">
      <formula1>'10_LISTS_SETTINGS'!$I$5:$I$16</formula1>
      <formula2>0</formula2>
    </dataValidation>
    <dataValidation allowBlank="true" errorStyle="stop" operator="between" showDropDown="false" showErrorMessage="false" showInputMessage="false" sqref="O40" type="list">
      <formula1>'10_LISTS_SETTINGS'!$J$5:$J$9</formula1>
      <formula2>0</formula2>
    </dataValidation>
    <dataValidation allowBlank="true" errorStyle="stop" operator="between" showDropDown="false" showErrorMessage="false" showInputMessage="false" sqref="E41" type="list">
      <formula1>'10_LISTS_SETTINGS'!$H$5:$H$12</formula1>
      <formula2>0</formula2>
    </dataValidation>
    <dataValidation allowBlank="true" errorStyle="stop" operator="between" showDropDown="false" showErrorMessage="false" showInputMessage="false" sqref="I41" type="list">
      <formula1>'10_LISTS_SETTINGS'!$I$5:$I$16</formula1>
      <formula2>0</formula2>
    </dataValidation>
    <dataValidation allowBlank="true" errorStyle="stop" operator="between" showDropDown="false" showErrorMessage="false" showInputMessage="false" sqref="O41" type="list">
      <formula1>'10_LISTS_SETTINGS'!$J$5:$J$9</formula1>
      <formula2>0</formula2>
    </dataValidation>
    <dataValidation allowBlank="true" errorStyle="stop" operator="between" showDropDown="false" showErrorMessage="false" showInputMessage="false" sqref="E42" type="list">
      <formula1>'10_LISTS_SETTINGS'!$H$5:$H$12</formula1>
      <formula2>0</formula2>
    </dataValidation>
    <dataValidation allowBlank="true" errorStyle="stop" operator="between" showDropDown="false" showErrorMessage="false" showInputMessage="false" sqref="I42" type="list">
      <formula1>'10_LISTS_SETTINGS'!$I$5:$I$16</formula1>
      <formula2>0</formula2>
    </dataValidation>
    <dataValidation allowBlank="true" errorStyle="stop" operator="between" showDropDown="false" showErrorMessage="false" showInputMessage="false" sqref="O42" type="list">
      <formula1>'10_LISTS_SETTINGS'!$J$5:$J$9</formula1>
      <formula2>0</formula2>
    </dataValidation>
    <dataValidation allowBlank="true" errorStyle="stop" operator="between" showDropDown="false" showErrorMessage="false" showInputMessage="false" sqref="E43" type="list">
      <formula1>'10_LISTS_SETTINGS'!$H$5:$H$12</formula1>
      <formula2>0</formula2>
    </dataValidation>
    <dataValidation allowBlank="true" errorStyle="stop" operator="between" showDropDown="false" showErrorMessage="false" showInputMessage="false" sqref="I43" type="list">
      <formula1>'10_LISTS_SETTINGS'!$I$5:$I$16</formula1>
      <formula2>0</formula2>
    </dataValidation>
    <dataValidation allowBlank="true" errorStyle="stop" operator="between" showDropDown="false" showErrorMessage="false" showInputMessage="false" sqref="O43" type="list">
      <formula1>'10_LISTS_SETTINGS'!$J$5:$J$9</formula1>
      <formula2>0</formula2>
    </dataValidation>
    <dataValidation allowBlank="true" errorStyle="stop" operator="between" showDropDown="false" showErrorMessage="false" showInputMessage="false" sqref="E44" type="list">
      <formula1>'10_LISTS_SETTINGS'!$H$5:$H$12</formula1>
      <formula2>0</formula2>
    </dataValidation>
    <dataValidation allowBlank="true" errorStyle="stop" operator="between" showDropDown="false" showErrorMessage="false" showInputMessage="false" sqref="I44" type="list">
      <formula1>'10_LISTS_SETTINGS'!$I$5:$I$16</formula1>
      <formula2>0</formula2>
    </dataValidation>
    <dataValidation allowBlank="true" errorStyle="stop" operator="between" showDropDown="false" showErrorMessage="false" showInputMessage="false" sqref="O44" type="list">
      <formula1>'10_LISTS_SETTINGS'!$J$5:$J$9</formula1>
      <formula2>0</formula2>
    </dataValidation>
    <dataValidation allowBlank="true" errorStyle="stop" operator="between" showDropDown="false" showErrorMessage="false" showInputMessage="false" sqref="E45" type="list">
      <formula1>'10_LISTS_SETTINGS'!$H$5:$H$12</formula1>
      <formula2>0</formula2>
    </dataValidation>
    <dataValidation allowBlank="true" errorStyle="stop" operator="between" showDropDown="false" showErrorMessage="false" showInputMessage="false" sqref="I45" type="list">
      <formula1>'10_LISTS_SETTINGS'!$I$5:$I$16</formula1>
      <formula2>0</formula2>
    </dataValidation>
    <dataValidation allowBlank="true" errorStyle="stop" operator="between" showDropDown="false" showErrorMessage="false" showInputMessage="false" sqref="O45" type="list">
      <formula1>'10_LISTS_SETTINGS'!$J$5:$J$9</formula1>
      <formula2>0</formula2>
    </dataValidation>
    <dataValidation allowBlank="true" errorStyle="stop" operator="between" showDropDown="false" showErrorMessage="false" showInputMessage="false" sqref="E46" type="list">
      <formula1>'10_LISTS_SETTINGS'!$H$5:$H$12</formula1>
      <formula2>0</formula2>
    </dataValidation>
    <dataValidation allowBlank="true" errorStyle="stop" operator="between" showDropDown="false" showErrorMessage="false" showInputMessage="false" sqref="I46" type="list">
      <formula1>'10_LISTS_SETTINGS'!$I$5:$I$16</formula1>
      <formula2>0</formula2>
    </dataValidation>
    <dataValidation allowBlank="true" errorStyle="stop" operator="between" showDropDown="false" showErrorMessage="false" showInputMessage="false" sqref="O46" type="list">
      <formula1>'10_LISTS_SETTINGS'!$J$5:$J$9</formula1>
      <formula2>0</formula2>
    </dataValidation>
    <dataValidation allowBlank="true" errorStyle="stop" operator="between" showDropDown="false" showErrorMessage="false" showInputMessage="false" sqref="E47" type="list">
      <formula1>'10_LISTS_SETTINGS'!$H$5:$H$12</formula1>
      <formula2>0</formula2>
    </dataValidation>
    <dataValidation allowBlank="true" errorStyle="stop" operator="between" showDropDown="false" showErrorMessage="false" showInputMessage="false" sqref="I47" type="list">
      <formula1>'10_LISTS_SETTINGS'!$I$5:$I$16</formula1>
      <formula2>0</formula2>
    </dataValidation>
    <dataValidation allowBlank="true" errorStyle="stop" operator="between" showDropDown="false" showErrorMessage="false" showInputMessage="false" sqref="O47" type="list">
      <formula1>'10_LISTS_SETTINGS'!$J$5:$J$9</formula1>
      <formula2>0</formula2>
    </dataValidation>
    <dataValidation allowBlank="true" errorStyle="stop" operator="between" showDropDown="false" showErrorMessage="false" showInputMessage="false" sqref="E48" type="list">
      <formula1>'10_LISTS_SETTINGS'!$H$5:$H$12</formula1>
      <formula2>0</formula2>
    </dataValidation>
    <dataValidation allowBlank="true" errorStyle="stop" operator="between" showDropDown="false" showErrorMessage="false" showInputMessage="false" sqref="I48" type="list">
      <formula1>'10_LISTS_SETTINGS'!$I$5:$I$16</formula1>
      <formula2>0</formula2>
    </dataValidation>
    <dataValidation allowBlank="true" errorStyle="stop" operator="between" showDropDown="false" showErrorMessage="false" showInputMessage="false" sqref="O48" type="list">
      <formula1>'10_LISTS_SETTINGS'!$J$5:$J$9</formula1>
      <formula2>0</formula2>
    </dataValidation>
    <dataValidation allowBlank="true" errorStyle="stop" operator="between" showDropDown="false" showErrorMessage="false" showInputMessage="false" sqref="E49" type="list">
      <formula1>'10_LISTS_SETTINGS'!$H$5:$H$12</formula1>
      <formula2>0</formula2>
    </dataValidation>
    <dataValidation allowBlank="true" errorStyle="stop" operator="between" showDropDown="false" showErrorMessage="false" showInputMessage="false" sqref="I49" type="list">
      <formula1>'10_LISTS_SETTINGS'!$I$5:$I$16</formula1>
      <formula2>0</formula2>
    </dataValidation>
    <dataValidation allowBlank="true" errorStyle="stop" operator="between" showDropDown="false" showErrorMessage="false" showInputMessage="false" sqref="O49" type="list">
      <formula1>'10_LISTS_SETTINGS'!$J$5:$J$9</formula1>
      <formula2>0</formula2>
    </dataValidation>
    <dataValidation allowBlank="true" errorStyle="stop" operator="between" showDropDown="false" showErrorMessage="false" showInputMessage="false" sqref="E50" type="list">
      <formula1>'10_LISTS_SETTINGS'!$H$5:$H$12</formula1>
      <formula2>0</formula2>
    </dataValidation>
    <dataValidation allowBlank="true" errorStyle="stop" operator="between" showDropDown="false" showErrorMessage="false" showInputMessage="false" sqref="I50" type="list">
      <formula1>'10_LISTS_SETTINGS'!$I$5:$I$16</formula1>
      <formula2>0</formula2>
    </dataValidation>
    <dataValidation allowBlank="true" errorStyle="stop" operator="between" showDropDown="false" showErrorMessage="false" showInputMessage="false" sqref="O50" type="list">
      <formula1>'10_LISTS_SETTINGS'!$J$5:$J$9</formula1>
      <formula2>0</formula2>
    </dataValidation>
    <dataValidation allowBlank="true" errorStyle="stop" operator="between" showDropDown="false" showErrorMessage="false" showInputMessage="false" sqref="E51" type="list">
      <formula1>'10_LISTS_SETTINGS'!$H$5:$H$12</formula1>
      <formula2>0</formula2>
    </dataValidation>
    <dataValidation allowBlank="true" errorStyle="stop" operator="between" showDropDown="false" showErrorMessage="false" showInputMessage="false" sqref="I51" type="list">
      <formula1>'10_LISTS_SETTINGS'!$I$5:$I$16</formula1>
      <formula2>0</formula2>
    </dataValidation>
    <dataValidation allowBlank="true" errorStyle="stop" operator="between" showDropDown="false" showErrorMessage="false" showInputMessage="false" sqref="O51" type="list">
      <formula1>'10_LISTS_SETTINGS'!$J$5:$J$9</formula1>
      <formula2>0</formula2>
    </dataValidation>
    <dataValidation allowBlank="true" errorStyle="stop" operator="between" showDropDown="false" showErrorMessage="false" showInputMessage="false" sqref="E52" type="list">
      <formula1>'10_LISTS_SETTINGS'!$H$5:$H$12</formula1>
      <formula2>0</formula2>
    </dataValidation>
    <dataValidation allowBlank="true" errorStyle="stop" operator="between" showDropDown="false" showErrorMessage="false" showInputMessage="false" sqref="I52" type="list">
      <formula1>'10_LISTS_SETTINGS'!$I$5:$I$16</formula1>
      <formula2>0</formula2>
    </dataValidation>
    <dataValidation allowBlank="true" errorStyle="stop" operator="between" showDropDown="false" showErrorMessage="false" showInputMessage="false" sqref="O52" type="list">
      <formula1>'10_LISTS_SETTINGS'!$J$5:$J$9</formula1>
      <formula2>0</formula2>
    </dataValidation>
    <dataValidation allowBlank="true" errorStyle="stop" operator="between" showDropDown="false" showErrorMessage="false" showInputMessage="false" sqref="E53" type="list">
      <formula1>'10_LISTS_SETTINGS'!$H$5:$H$12</formula1>
      <formula2>0</formula2>
    </dataValidation>
    <dataValidation allowBlank="true" errorStyle="stop" operator="between" showDropDown="false" showErrorMessage="false" showInputMessage="false" sqref="I53" type="list">
      <formula1>'10_LISTS_SETTINGS'!$I$5:$I$16</formula1>
      <formula2>0</formula2>
    </dataValidation>
    <dataValidation allowBlank="true" errorStyle="stop" operator="between" showDropDown="false" showErrorMessage="false" showInputMessage="false" sqref="O53" type="list">
      <formula1>'10_LISTS_SETTINGS'!$J$5:$J$9</formula1>
      <formula2>0</formula2>
    </dataValidation>
    <dataValidation allowBlank="true" errorStyle="stop" operator="between" showDropDown="false" showErrorMessage="false" showInputMessage="false" sqref="E54" type="list">
      <formula1>'10_LISTS_SETTINGS'!$H$5:$H$12</formula1>
      <formula2>0</formula2>
    </dataValidation>
    <dataValidation allowBlank="true" errorStyle="stop" operator="between" showDropDown="false" showErrorMessage="false" showInputMessage="false" sqref="I54" type="list">
      <formula1>'10_LISTS_SETTINGS'!$I$5:$I$16</formula1>
      <formula2>0</formula2>
    </dataValidation>
    <dataValidation allowBlank="true" errorStyle="stop" operator="between" showDropDown="false" showErrorMessage="false" showInputMessage="false" sqref="O54" type="list">
      <formula1>'10_LISTS_SETTINGS'!$J$5:$J$9</formula1>
      <formula2>0</formula2>
    </dataValidation>
    <dataValidation allowBlank="true" errorStyle="stop" operator="between" showDropDown="false" showErrorMessage="false" showInputMessage="false" sqref="E55" type="list">
      <formula1>'10_LISTS_SETTINGS'!$H$5:$H$12</formula1>
      <formula2>0</formula2>
    </dataValidation>
    <dataValidation allowBlank="true" errorStyle="stop" operator="between" showDropDown="false" showErrorMessage="false" showInputMessage="false" sqref="I55" type="list">
      <formula1>'10_LISTS_SETTINGS'!$I$5:$I$16</formula1>
      <formula2>0</formula2>
    </dataValidation>
    <dataValidation allowBlank="true" errorStyle="stop" operator="between" showDropDown="false" showErrorMessage="false" showInputMessage="false" sqref="O55" type="list">
      <formula1>'10_LISTS_SETTINGS'!$J$5:$J$9</formula1>
      <formula2>0</formula2>
    </dataValidation>
    <dataValidation allowBlank="true" errorStyle="stop" operator="between" showDropDown="false" showErrorMessage="false" showInputMessage="false" sqref="E56" type="list">
      <formula1>'10_LISTS_SETTINGS'!$H$5:$H$12</formula1>
      <formula2>0</formula2>
    </dataValidation>
    <dataValidation allowBlank="true" errorStyle="stop" operator="between" showDropDown="false" showErrorMessage="false" showInputMessage="false" sqref="I56" type="list">
      <formula1>'10_LISTS_SETTINGS'!$I$5:$I$16</formula1>
      <formula2>0</formula2>
    </dataValidation>
    <dataValidation allowBlank="true" errorStyle="stop" operator="between" showDropDown="false" showErrorMessage="false" showInputMessage="false" sqref="O56" type="list">
      <formula1>'10_LISTS_SETTINGS'!$J$5:$J$9</formula1>
      <formula2>0</formula2>
    </dataValidation>
    <dataValidation allowBlank="true" errorStyle="stop" operator="between" showDropDown="false" showErrorMessage="false" showInputMessage="false" sqref="E57" type="list">
      <formula1>'10_LISTS_SETTINGS'!$H$5:$H$12</formula1>
      <formula2>0</formula2>
    </dataValidation>
    <dataValidation allowBlank="true" errorStyle="stop" operator="between" showDropDown="false" showErrorMessage="false" showInputMessage="false" sqref="I57" type="list">
      <formula1>'10_LISTS_SETTINGS'!$I$5:$I$16</formula1>
      <formula2>0</formula2>
    </dataValidation>
    <dataValidation allowBlank="true" errorStyle="stop" operator="between" showDropDown="false" showErrorMessage="false" showInputMessage="false" sqref="O57" type="list">
      <formula1>'10_LISTS_SETTINGS'!$J$5:$J$9</formula1>
      <formula2>0</formula2>
    </dataValidation>
    <dataValidation allowBlank="true" errorStyle="stop" operator="between" showDropDown="false" showErrorMessage="false" showInputMessage="false" sqref="E58" type="list">
      <formula1>'10_LISTS_SETTINGS'!$H$5:$H$12</formula1>
      <formula2>0</formula2>
    </dataValidation>
    <dataValidation allowBlank="true" errorStyle="stop" operator="between" showDropDown="false" showErrorMessage="false" showInputMessage="false" sqref="I58" type="list">
      <formula1>'10_LISTS_SETTINGS'!$I$5:$I$16</formula1>
      <formula2>0</formula2>
    </dataValidation>
    <dataValidation allowBlank="true" errorStyle="stop" operator="between" showDropDown="false" showErrorMessage="false" showInputMessage="false" sqref="O58" type="list">
      <formula1>'10_LISTS_SETTINGS'!$J$5:$J$9</formula1>
      <formula2>0</formula2>
    </dataValidation>
    <dataValidation allowBlank="true" errorStyle="stop" operator="between" showDropDown="false" showErrorMessage="false" showInputMessage="false" sqref="E59" type="list">
      <formula1>'10_LISTS_SETTINGS'!$H$5:$H$12</formula1>
      <formula2>0</formula2>
    </dataValidation>
    <dataValidation allowBlank="true" errorStyle="stop" operator="between" showDropDown="false" showErrorMessage="false" showInputMessage="false" sqref="I59" type="list">
      <formula1>'10_LISTS_SETTINGS'!$I$5:$I$16</formula1>
      <formula2>0</formula2>
    </dataValidation>
    <dataValidation allowBlank="true" errorStyle="stop" operator="between" showDropDown="false" showErrorMessage="false" showInputMessage="false" sqref="O59" type="list">
      <formula1>'10_LISTS_SETTINGS'!$J$5:$J$9</formula1>
      <formula2>0</formula2>
    </dataValidation>
    <dataValidation allowBlank="true" errorStyle="stop" operator="between" showDropDown="false" showErrorMessage="false" showInputMessage="false" sqref="E60" type="list">
      <formula1>'10_LISTS_SETTINGS'!$H$5:$H$12</formula1>
      <formula2>0</formula2>
    </dataValidation>
    <dataValidation allowBlank="true" errorStyle="stop" operator="between" showDropDown="false" showErrorMessage="false" showInputMessage="false" sqref="I60" type="list">
      <formula1>'10_LISTS_SETTINGS'!$I$5:$I$16</formula1>
      <formula2>0</formula2>
    </dataValidation>
    <dataValidation allowBlank="true" errorStyle="stop" operator="between" showDropDown="false" showErrorMessage="false" showInputMessage="false" sqref="O60" type="list">
      <formula1>'10_LISTS_SETTINGS'!$J$5:$J$9</formula1>
      <formula2>0</formula2>
    </dataValidation>
    <dataValidation allowBlank="true" errorStyle="stop" operator="between" showDropDown="false" showErrorMessage="false" showInputMessage="false" sqref="E61" type="list">
      <formula1>'10_LISTS_SETTINGS'!$H$5:$H$12</formula1>
      <formula2>0</formula2>
    </dataValidation>
    <dataValidation allowBlank="true" errorStyle="stop" operator="between" showDropDown="false" showErrorMessage="false" showInputMessage="false" sqref="I61" type="list">
      <formula1>'10_LISTS_SETTINGS'!$I$5:$I$16</formula1>
      <formula2>0</formula2>
    </dataValidation>
    <dataValidation allowBlank="true" errorStyle="stop" operator="between" showDropDown="false" showErrorMessage="false" showInputMessage="false" sqref="O61" type="list">
      <formula1>'10_LISTS_SETTINGS'!$J$5:$J$9</formula1>
      <formula2>0</formula2>
    </dataValidation>
    <dataValidation allowBlank="true" errorStyle="stop" operator="between" showDropDown="false" showErrorMessage="false" showInputMessage="false" sqref="E62" type="list">
      <formula1>'10_LISTS_SETTINGS'!$H$5:$H$12</formula1>
      <formula2>0</formula2>
    </dataValidation>
    <dataValidation allowBlank="true" errorStyle="stop" operator="between" showDropDown="false" showErrorMessage="false" showInputMessage="false" sqref="I62" type="list">
      <formula1>'10_LISTS_SETTINGS'!$I$5:$I$16</formula1>
      <formula2>0</formula2>
    </dataValidation>
    <dataValidation allowBlank="true" errorStyle="stop" operator="between" showDropDown="false" showErrorMessage="false" showInputMessage="false" sqref="O62" type="list">
      <formula1>'10_LISTS_SETTINGS'!$J$5:$J$9</formula1>
      <formula2>0</formula2>
    </dataValidation>
    <dataValidation allowBlank="true" errorStyle="stop" operator="between" showDropDown="false" showErrorMessage="false" showInputMessage="false" sqref="E63" type="list">
      <formula1>'10_LISTS_SETTINGS'!$H$5:$H$12</formula1>
      <formula2>0</formula2>
    </dataValidation>
    <dataValidation allowBlank="true" errorStyle="stop" operator="between" showDropDown="false" showErrorMessage="false" showInputMessage="false" sqref="I63" type="list">
      <formula1>'10_LISTS_SETTINGS'!$I$5:$I$16</formula1>
      <formula2>0</formula2>
    </dataValidation>
    <dataValidation allowBlank="true" errorStyle="stop" operator="between" showDropDown="false" showErrorMessage="false" showInputMessage="false" sqref="O63" type="list">
      <formula1>'10_LISTS_SETTINGS'!$J$5:$J$9</formula1>
      <formula2>0</formula2>
    </dataValidation>
    <dataValidation allowBlank="true" errorStyle="stop" operator="between" showDropDown="false" showErrorMessage="false" showInputMessage="false" sqref="E64" type="list">
      <formula1>'10_LISTS_SETTINGS'!$H$5:$H$12</formula1>
      <formula2>0</formula2>
    </dataValidation>
    <dataValidation allowBlank="true" errorStyle="stop" operator="between" showDropDown="false" showErrorMessage="false" showInputMessage="false" sqref="I64" type="list">
      <formula1>'10_LISTS_SETTINGS'!$I$5:$I$16</formula1>
      <formula2>0</formula2>
    </dataValidation>
    <dataValidation allowBlank="true" errorStyle="stop" operator="between" showDropDown="false" showErrorMessage="false" showInputMessage="false" sqref="O64" type="list">
      <formula1>'10_LISTS_SETTINGS'!$J$5:$J$9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6" topLeftCell="C47" activePane="bottomRight" state="frozen"/>
      <selection pane="topLeft" activeCell="A1" activeCellId="0" sqref="A1"/>
      <selection pane="topRight" activeCell="C1" activeCellId="0" sqref="C1"/>
      <selection pane="bottomLeft" activeCell="A47" activeCellId="0" sqref="A4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26"/>
    <col collapsed="false" customWidth="true" hidden="false" outlineLevel="0" max="20" min="6" style="0" width="12"/>
    <col collapsed="false" customWidth="true" hidden="false" outlineLevel="0" max="21" min="21" style="0" width="18"/>
    <col collapsed="false" customWidth="true" hidden="false" outlineLevel="0" max="25" min="22" style="0" width="22"/>
  </cols>
  <sheetData>
    <row r="1" customFormat="false" ht="33.75" hidden="false" customHeight="true" outlineLevel="0" collapsed="false">
      <c r="A1" s="17" t="s">
        <v>158</v>
      </c>
      <c r="B1" s="17"/>
      <c r="C1" s="17"/>
      <c r="D1" s="17"/>
      <c r="E1" s="17"/>
      <c r="F1" s="17"/>
      <c r="G1" s="17"/>
      <c r="H1" s="17"/>
    </row>
    <row r="2" customFormat="false" ht="15" hidden="false" customHeight="false" outlineLevel="0" collapsed="false">
      <c r="A2" s="18" t="s">
        <v>159</v>
      </c>
      <c r="B2" s="18"/>
      <c r="C2" s="18"/>
      <c r="D2" s="18"/>
      <c r="E2" s="18"/>
      <c r="F2" s="18"/>
      <c r="G2" s="18"/>
      <c r="H2" s="18"/>
    </row>
    <row r="3" customFormat="false" ht="15" hidden="false" customHeight="true" outlineLevel="0" collapsed="false">
      <c r="F3" s="43" t="s">
        <v>160</v>
      </c>
      <c r="G3" s="43"/>
      <c r="H3" s="43"/>
    </row>
    <row r="4" customFormat="false" ht="15" hidden="false" customHeight="false" outlineLevel="0" collapsed="false">
      <c r="A4" s="11" t="s">
        <v>161</v>
      </c>
      <c r="B4" s="13"/>
      <c r="F4" s="44" t="str">
        <f aca="false">IF($B$4="","",IFERROR(INDEX('05_CANDIDATE_SCORECARD'!$C$47:$C$106,MATCH($B$4,'05_CANDIDATE_SCORECARD'!$A$47:$A$106,0)),""))</f>
        <v/>
      </c>
      <c r="G4" s="44"/>
      <c r="H4" s="44"/>
    </row>
    <row r="5" customFormat="false" ht="15" hidden="false" customHeight="false" outlineLevel="0" collapsed="false">
      <c r="A5" s="45" t="s">
        <v>162</v>
      </c>
      <c r="B5" s="46" t="n">
        <f aca="false">'01_POSITION'!$B$5</f>
        <v>0</v>
      </c>
      <c r="F5" s="44"/>
      <c r="G5" s="44"/>
      <c r="H5" s="44"/>
    </row>
    <row r="6" customFormat="false" ht="15" hidden="false" customHeight="false" outlineLevel="0" collapsed="false">
      <c r="A6" s="45" t="s">
        <v>163</v>
      </c>
      <c r="B6" s="11" t="str">
        <f aca="false">IF($B$4="","",IFERROR(INDEX('04_CANDIDATES'!$B$5:$B$64,MATCH($B$4,'04_CANDIDATES'!$A$5:$A$64,0)),""))</f>
        <v/>
      </c>
      <c r="F6" s="44"/>
      <c r="G6" s="44"/>
      <c r="H6" s="44"/>
    </row>
    <row r="7" customFormat="false" ht="15" hidden="false" customHeight="false" outlineLevel="0" collapsed="false">
      <c r="A7" s="45" t="s">
        <v>164</v>
      </c>
      <c r="B7" s="46" t="str">
        <f aca="false">IF($B$4="","",IFERROR(INDEX('04_CANDIDATES'!$C$5:$C$64,MATCH($B$4,'04_CANDIDATES'!$A$5:$A$64,0))&amp;" — "&amp;INDEX('04_CANDIDATES'!$D$5:$D$64,MATCH($B$4,'04_CANDIDATES'!$A$5:$A$64,0)),""))</f>
        <v/>
      </c>
    </row>
    <row r="9" customFormat="false" ht="25.5" hidden="false" customHeight="true" outlineLevel="0" collapsed="false">
      <c r="A9" s="27" t="s">
        <v>76</v>
      </c>
      <c r="B9" s="27" t="s">
        <v>77</v>
      </c>
      <c r="C9" s="27" t="s">
        <v>80</v>
      </c>
      <c r="D9" s="27" t="s">
        <v>165</v>
      </c>
      <c r="E9" s="27" t="s">
        <v>166</v>
      </c>
      <c r="F9" s="27" t="s">
        <v>83</v>
      </c>
    </row>
    <row r="10" customFormat="false" ht="15.75" hidden="false" customHeight="true" outlineLevel="0" collapsed="false">
      <c r="A10" s="47" t="str">
        <f aca="false">IF('02_SELECTION_CRITERIA'!$A$7="","",'02_SELECTION_CRITERIA'!$A$7)</f>
        <v/>
      </c>
      <c r="B10" s="48" t="str">
        <f aca="false">IF('02_SELECTION_CRITERIA'!$A$7="","",'02_SELECTION_CRITERIA'!$B$7)</f>
        <v/>
      </c>
      <c r="C10" s="49" t="str">
        <f aca="false">IF('02_SELECTION_CRITERIA'!$A$7="","",'02_SELECTION_CRITERIA'!$E$7)</f>
        <v/>
      </c>
      <c r="D10" s="48" t="str">
        <f aca="false">IF('02_SELECTION_CRITERIA'!$A$7="","",'02_SELECTION_CRITERIA'!$F$7)</f>
        <v/>
      </c>
      <c r="E10" s="48" t="str">
        <f aca="false">'02_SELECTION_CRITERIA'!$G$7</f>
        <v/>
      </c>
      <c r="F10" s="48" t="str">
        <f aca="false">IF('02_SELECTION_CRITERIA'!$A$7="","",'02_SELECTION_CRITERIA'!$H$7)</f>
        <v/>
      </c>
    </row>
    <row r="11" customFormat="false" ht="15.75" hidden="false" customHeight="true" outlineLevel="0" collapsed="false">
      <c r="A11" s="47" t="str">
        <f aca="false">IF('02_SELECTION_CRITERIA'!$A$8="","",'02_SELECTION_CRITERIA'!$A$8)</f>
        <v/>
      </c>
      <c r="B11" s="48" t="str">
        <f aca="false">IF('02_SELECTION_CRITERIA'!$A$8="","",'02_SELECTION_CRITERIA'!$B$8)</f>
        <v/>
      </c>
      <c r="C11" s="49" t="str">
        <f aca="false">IF('02_SELECTION_CRITERIA'!$A$8="","",'02_SELECTION_CRITERIA'!$E$8)</f>
        <v/>
      </c>
      <c r="D11" s="48" t="str">
        <f aca="false">IF('02_SELECTION_CRITERIA'!$A$8="","",'02_SELECTION_CRITERIA'!$F$8)</f>
        <v/>
      </c>
      <c r="E11" s="48" t="str">
        <f aca="false">'02_SELECTION_CRITERIA'!$G$8</f>
        <v/>
      </c>
      <c r="F11" s="48" t="str">
        <f aca="false">IF('02_SELECTION_CRITERIA'!$A$8="","",'02_SELECTION_CRITERIA'!$H$8)</f>
        <v/>
      </c>
    </row>
    <row r="12" customFormat="false" ht="15.75" hidden="false" customHeight="true" outlineLevel="0" collapsed="false">
      <c r="A12" s="47" t="str">
        <f aca="false">IF('02_SELECTION_CRITERIA'!$A$9="","",'02_SELECTION_CRITERIA'!$A$9)</f>
        <v/>
      </c>
      <c r="B12" s="48" t="str">
        <f aca="false">IF('02_SELECTION_CRITERIA'!$A$9="","",'02_SELECTION_CRITERIA'!$B$9)</f>
        <v/>
      </c>
      <c r="C12" s="49" t="str">
        <f aca="false">IF('02_SELECTION_CRITERIA'!$A$9="","",'02_SELECTION_CRITERIA'!$E$9)</f>
        <v/>
      </c>
      <c r="D12" s="48" t="str">
        <f aca="false">IF('02_SELECTION_CRITERIA'!$A$9="","",'02_SELECTION_CRITERIA'!$F$9)</f>
        <v/>
      </c>
      <c r="E12" s="48" t="str">
        <f aca="false">'02_SELECTION_CRITERIA'!$G$9</f>
        <v/>
      </c>
      <c r="F12" s="48" t="str">
        <f aca="false">IF('02_SELECTION_CRITERIA'!$A$9="","",'02_SELECTION_CRITERIA'!$H$9)</f>
        <v/>
      </c>
    </row>
    <row r="13" customFormat="false" ht="15.75" hidden="false" customHeight="true" outlineLevel="0" collapsed="false">
      <c r="A13" s="47" t="str">
        <f aca="false">IF('02_SELECTION_CRITERIA'!$A$10="","",'02_SELECTION_CRITERIA'!$A$10)</f>
        <v/>
      </c>
      <c r="B13" s="48" t="str">
        <f aca="false">IF('02_SELECTION_CRITERIA'!$A$10="","",'02_SELECTION_CRITERIA'!$B$10)</f>
        <v/>
      </c>
      <c r="C13" s="49" t="str">
        <f aca="false">IF('02_SELECTION_CRITERIA'!$A$10="","",'02_SELECTION_CRITERIA'!$E$10)</f>
        <v/>
      </c>
      <c r="D13" s="48" t="str">
        <f aca="false">IF('02_SELECTION_CRITERIA'!$A$10="","",'02_SELECTION_CRITERIA'!$F$10)</f>
        <v/>
      </c>
      <c r="E13" s="48" t="str">
        <f aca="false">'02_SELECTION_CRITERIA'!$G$10</f>
        <v/>
      </c>
      <c r="F13" s="48" t="str">
        <f aca="false">IF('02_SELECTION_CRITERIA'!$A$10="","",'02_SELECTION_CRITERIA'!$H$10)</f>
        <v/>
      </c>
    </row>
    <row r="14" customFormat="false" ht="15.75" hidden="false" customHeight="true" outlineLevel="0" collapsed="false">
      <c r="A14" s="47" t="str">
        <f aca="false">IF('02_SELECTION_CRITERIA'!$A$11="","",'02_SELECTION_CRITERIA'!$A$11)</f>
        <v/>
      </c>
      <c r="B14" s="48" t="str">
        <f aca="false">IF('02_SELECTION_CRITERIA'!$A$11="","",'02_SELECTION_CRITERIA'!$B$11)</f>
        <v/>
      </c>
      <c r="C14" s="49" t="str">
        <f aca="false">IF('02_SELECTION_CRITERIA'!$A$11="","",'02_SELECTION_CRITERIA'!$E$11)</f>
        <v/>
      </c>
      <c r="D14" s="48" t="str">
        <f aca="false">IF('02_SELECTION_CRITERIA'!$A$11="","",'02_SELECTION_CRITERIA'!$F$11)</f>
        <v/>
      </c>
      <c r="E14" s="48" t="str">
        <f aca="false">'02_SELECTION_CRITERIA'!$G$11</f>
        <v/>
      </c>
      <c r="F14" s="48" t="str">
        <f aca="false">IF('02_SELECTION_CRITERIA'!$A$11="","",'02_SELECTION_CRITERIA'!$H$11)</f>
        <v/>
      </c>
    </row>
    <row r="15" customFormat="false" ht="15.75" hidden="false" customHeight="true" outlineLevel="0" collapsed="false">
      <c r="A15" s="47" t="str">
        <f aca="false">IF('02_SELECTION_CRITERIA'!$A$12="","",'02_SELECTION_CRITERIA'!$A$12)</f>
        <v/>
      </c>
      <c r="B15" s="48" t="str">
        <f aca="false">IF('02_SELECTION_CRITERIA'!$A$12="","",'02_SELECTION_CRITERIA'!$B$12)</f>
        <v/>
      </c>
      <c r="C15" s="49" t="str">
        <f aca="false">IF('02_SELECTION_CRITERIA'!$A$12="","",'02_SELECTION_CRITERIA'!$E$12)</f>
        <v/>
      </c>
      <c r="D15" s="48" t="str">
        <f aca="false">IF('02_SELECTION_CRITERIA'!$A$12="","",'02_SELECTION_CRITERIA'!$F$12)</f>
        <v/>
      </c>
      <c r="E15" s="48" t="str">
        <f aca="false">'02_SELECTION_CRITERIA'!$G$12</f>
        <v/>
      </c>
      <c r="F15" s="48" t="str">
        <f aca="false">IF('02_SELECTION_CRITERIA'!$A$12="","",'02_SELECTION_CRITERIA'!$H$12)</f>
        <v/>
      </c>
    </row>
    <row r="16" customFormat="false" ht="15.75" hidden="false" customHeight="true" outlineLevel="0" collapsed="false">
      <c r="A16" s="47" t="str">
        <f aca="false">IF('02_SELECTION_CRITERIA'!$A$13="","",'02_SELECTION_CRITERIA'!$A$13)</f>
        <v/>
      </c>
      <c r="B16" s="48" t="str">
        <f aca="false">IF('02_SELECTION_CRITERIA'!$A$13="","",'02_SELECTION_CRITERIA'!$B$13)</f>
        <v/>
      </c>
      <c r="C16" s="49" t="str">
        <f aca="false">IF('02_SELECTION_CRITERIA'!$A$13="","",'02_SELECTION_CRITERIA'!$E$13)</f>
        <v/>
      </c>
      <c r="D16" s="48" t="str">
        <f aca="false">IF('02_SELECTION_CRITERIA'!$A$13="","",'02_SELECTION_CRITERIA'!$F$13)</f>
        <v/>
      </c>
      <c r="E16" s="48" t="str">
        <f aca="false">'02_SELECTION_CRITERIA'!$G$13</f>
        <v/>
      </c>
      <c r="F16" s="48" t="str">
        <f aca="false">IF('02_SELECTION_CRITERIA'!$A$13="","",'02_SELECTION_CRITERIA'!$H$13)</f>
        <v/>
      </c>
    </row>
    <row r="17" customFormat="false" ht="15.75" hidden="false" customHeight="true" outlineLevel="0" collapsed="false">
      <c r="A17" s="47" t="str">
        <f aca="false">IF('02_SELECTION_CRITERIA'!$A$14="","",'02_SELECTION_CRITERIA'!$A$14)</f>
        <v/>
      </c>
      <c r="B17" s="48" t="str">
        <f aca="false">IF('02_SELECTION_CRITERIA'!$A$14="","",'02_SELECTION_CRITERIA'!$B$14)</f>
        <v/>
      </c>
      <c r="C17" s="49" t="str">
        <f aca="false">IF('02_SELECTION_CRITERIA'!$A$14="","",'02_SELECTION_CRITERIA'!$E$14)</f>
        <v/>
      </c>
      <c r="D17" s="48" t="str">
        <f aca="false">IF('02_SELECTION_CRITERIA'!$A$14="","",'02_SELECTION_CRITERIA'!$F$14)</f>
        <v/>
      </c>
      <c r="E17" s="48" t="str">
        <f aca="false">'02_SELECTION_CRITERIA'!$G$14</f>
        <v/>
      </c>
      <c r="F17" s="48" t="str">
        <f aca="false">IF('02_SELECTION_CRITERIA'!$A$14="","",'02_SELECTION_CRITERIA'!$H$14)</f>
        <v/>
      </c>
    </row>
    <row r="18" customFormat="false" ht="15.75" hidden="false" customHeight="true" outlineLevel="0" collapsed="false">
      <c r="A18" s="47" t="str">
        <f aca="false">IF('02_SELECTION_CRITERIA'!$A$15="","",'02_SELECTION_CRITERIA'!$A$15)</f>
        <v/>
      </c>
      <c r="B18" s="48" t="str">
        <f aca="false">IF('02_SELECTION_CRITERIA'!$A$15="","",'02_SELECTION_CRITERIA'!$B$15)</f>
        <v/>
      </c>
      <c r="C18" s="49" t="str">
        <f aca="false">IF('02_SELECTION_CRITERIA'!$A$15="","",'02_SELECTION_CRITERIA'!$E$15)</f>
        <v/>
      </c>
      <c r="D18" s="48" t="str">
        <f aca="false">IF('02_SELECTION_CRITERIA'!$A$15="","",'02_SELECTION_CRITERIA'!$F$15)</f>
        <v/>
      </c>
      <c r="E18" s="48" t="str">
        <f aca="false">'02_SELECTION_CRITERIA'!$G$15</f>
        <v/>
      </c>
      <c r="F18" s="48" t="str">
        <f aca="false">IF('02_SELECTION_CRITERIA'!$A$15="","",'02_SELECTION_CRITERIA'!$H$15)</f>
        <v/>
      </c>
    </row>
    <row r="19" customFormat="false" ht="15.75" hidden="false" customHeight="true" outlineLevel="0" collapsed="false">
      <c r="A19" s="47" t="str">
        <f aca="false">IF('02_SELECTION_CRITERIA'!$A$16="","",'02_SELECTION_CRITERIA'!$A$16)</f>
        <v/>
      </c>
      <c r="B19" s="48" t="str">
        <f aca="false">IF('02_SELECTION_CRITERIA'!$A$16="","",'02_SELECTION_CRITERIA'!$B$16)</f>
        <v/>
      </c>
      <c r="C19" s="49" t="str">
        <f aca="false">IF('02_SELECTION_CRITERIA'!$A$16="","",'02_SELECTION_CRITERIA'!$E$16)</f>
        <v/>
      </c>
      <c r="D19" s="48" t="str">
        <f aca="false">IF('02_SELECTION_CRITERIA'!$A$16="","",'02_SELECTION_CRITERIA'!$F$16)</f>
        <v/>
      </c>
      <c r="E19" s="48" t="str">
        <f aca="false">'02_SELECTION_CRITERIA'!$G$16</f>
        <v/>
      </c>
      <c r="F19" s="48" t="str">
        <f aca="false">IF('02_SELECTION_CRITERIA'!$A$16="","",'02_SELECTION_CRITERIA'!$H$16)</f>
        <v/>
      </c>
    </row>
    <row r="20" customFormat="false" ht="15.75" hidden="false" customHeight="true" outlineLevel="0" collapsed="false">
      <c r="A20" s="47" t="str">
        <f aca="false">IF('02_SELECTION_CRITERIA'!$A$17="","",'02_SELECTION_CRITERIA'!$A$17)</f>
        <v/>
      </c>
      <c r="B20" s="48" t="str">
        <f aca="false">IF('02_SELECTION_CRITERIA'!$A$17="","",'02_SELECTION_CRITERIA'!$B$17)</f>
        <v/>
      </c>
      <c r="C20" s="49" t="str">
        <f aca="false">IF('02_SELECTION_CRITERIA'!$A$17="","",'02_SELECTION_CRITERIA'!$E$17)</f>
        <v/>
      </c>
      <c r="D20" s="48" t="str">
        <f aca="false">IF('02_SELECTION_CRITERIA'!$A$17="","",'02_SELECTION_CRITERIA'!$F$17)</f>
        <v/>
      </c>
      <c r="E20" s="48" t="str">
        <f aca="false">'02_SELECTION_CRITERIA'!$G$17</f>
        <v/>
      </c>
      <c r="F20" s="48" t="str">
        <f aca="false">IF('02_SELECTION_CRITERIA'!$A$17="","",'02_SELECTION_CRITERIA'!$H$17)</f>
        <v/>
      </c>
    </row>
    <row r="21" customFormat="false" ht="15.75" hidden="false" customHeight="true" outlineLevel="0" collapsed="false">
      <c r="A21" s="47" t="str">
        <f aca="false">IF('02_SELECTION_CRITERIA'!$A$18="","",'02_SELECTION_CRITERIA'!$A$18)</f>
        <v/>
      </c>
      <c r="B21" s="48" t="str">
        <f aca="false">IF('02_SELECTION_CRITERIA'!$A$18="","",'02_SELECTION_CRITERIA'!$B$18)</f>
        <v/>
      </c>
      <c r="C21" s="49" t="str">
        <f aca="false">IF('02_SELECTION_CRITERIA'!$A$18="","",'02_SELECTION_CRITERIA'!$E$18)</f>
        <v/>
      </c>
      <c r="D21" s="48" t="str">
        <f aca="false">IF('02_SELECTION_CRITERIA'!$A$18="","",'02_SELECTION_CRITERIA'!$F$18)</f>
        <v/>
      </c>
      <c r="E21" s="48" t="str">
        <f aca="false">'02_SELECTION_CRITERIA'!$G$18</f>
        <v/>
      </c>
      <c r="F21" s="48" t="str">
        <f aca="false">IF('02_SELECTION_CRITERIA'!$A$18="","",'02_SELECTION_CRITERIA'!$H$18)</f>
        <v/>
      </c>
    </row>
    <row r="22" customFormat="false" ht="15.75" hidden="false" customHeight="true" outlineLevel="0" collapsed="false">
      <c r="A22" s="47" t="str">
        <f aca="false">IF('02_SELECTION_CRITERIA'!$A$19="","",'02_SELECTION_CRITERIA'!$A$19)</f>
        <v/>
      </c>
      <c r="B22" s="48" t="str">
        <f aca="false">IF('02_SELECTION_CRITERIA'!$A$19="","",'02_SELECTION_CRITERIA'!$B$19)</f>
        <v/>
      </c>
      <c r="C22" s="49" t="str">
        <f aca="false">IF('02_SELECTION_CRITERIA'!$A$19="","",'02_SELECTION_CRITERIA'!$E$19)</f>
        <v/>
      </c>
      <c r="D22" s="48" t="str">
        <f aca="false">IF('02_SELECTION_CRITERIA'!$A$19="","",'02_SELECTION_CRITERIA'!$F$19)</f>
        <v/>
      </c>
      <c r="E22" s="48" t="str">
        <f aca="false">'02_SELECTION_CRITERIA'!$G$19</f>
        <v/>
      </c>
      <c r="F22" s="48" t="str">
        <f aca="false">IF('02_SELECTION_CRITERIA'!$A$19="","",'02_SELECTION_CRITERIA'!$H$19)</f>
        <v/>
      </c>
    </row>
    <row r="23" customFormat="false" ht="15.75" hidden="false" customHeight="true" outlineLevel="0" collapsed="false">
      <c r="A23" s="47" t="str">
        <f aca="false">IF('02_SELECTION_CRITERIA'!$A$20="","",'02_SELECTION_CRITERIA'!$A$20)</f>
        <v/>
      </c>
      <c r="B23" s="48" t="str">
        <f aca="false">IF('02_SELECTION_CRITERIA'!$A$20="","",'02_SELECTION_CRITERIA'!$B$20)</f>
        <v/>
      </c>
      <c r="C23" s="49" t="str">
        <f aca="false">IF('02_SELECTION_CRITERIA'!$A$20="","",'02_SELECTION_CRITERIA'!$E$20)</f>
        <v/>
      </c>
      <c r="D23" s="48" t="str">
        <f aca="false">IF('02_SELECTION_CRITERIA'!$A$20="","",'02_SELECTION_CRITERIA'!$F$20)</f>
        <v/>
      </c>
      <c r="E23" s="48" t="str">
        <f aca="false">'02_SELECTION_CRITERIA'!$G$20</f>
        <v/>
      </c>
      <c r="F23" s="48" t="str">
        <f aca="false">IF('02_SELECTION_CRITERIA'!$A$20="","",'02_SELECTION_CRITERIA'!$H$20)</f>
        <v/>
      </c>
    </row>
    <row r="24" customFormat="false" ht="15.75" hidden="false" customHeight="true" outlineLevel="0" collapsed="false">
      <c r="A24" s="47" t="str">
        <f aca="false">IF('02_SELECTION_CRITERIA'!$A$21="","",'02_SELECTION_CRITERIA'!$A$21)</f>
        <v/>
      </c>
      <c r="B24" s="48" t="str">
        <f aca="false">IF('02_SELECTION_CRITERIA'!$A$21="","",'02_SELECTION_CRITERIA'!$B$21)</f>
        <v/>
      </c>
      <c r="C24" s="49" t="str">
        <f aca="false">IF('02_SELECTION_CRITERIA'!$A$21="","",'02_SELECTION_CRITERIA'!$E$21)</f>
        <v/>
      </c>
      <c r="D24" s="48" t="str">
        <f aca="false">IF('02_SELECTION_CRITERIA'!$A$21="","",'02_SELECTION_CRITERIA'!$F$21)</f>
        <v/>
      </c>
      <c r="E24" s="48" t="str">
        <f aca="false">'02_SELECTION_CRITERIA'!$G$21</f>
        <v/>
      </c>
      <c r="F24" s="48" t="str">
        <f aca="false">IF('02_SELECTION_CRITERIA'!$A$21="","",'02_SELECTION_CRITERIA'!$H$21)</f>
        <v/>
      </c>
    </row>
    <row r="26" customFormat="false" ht="15" hidden="false" customHeight="false" outlineLevel="0" collapsed="false">
      <c r="A26" s="6" t="s">
        <v>167</v>
      </c>
      <c r="B26" s="6"/>
      <c r="C26" s="50" t="str">
        <f aca="false">IF($B$4="","",IFERROR(INDEX('05_CANDIDATE_SCORECARD'!$D$47:$D$106,MATCH($B$4,'05_CANDIDATE_SCORECARD'!$A$47:$A$106,0)),""))</f>
        <v/>
      </c>
      <c r="D26" s="50"/>
    </row>
    <row r="28" customFormat="false" ht="15" hidden="false" customHeight="false" outlineLevel="0" collapsed="false">
      <c r="A28" s="51" t="s">
        <v>168</v>
      </c>
      <c r="B28" s="51"/>
      <c r="C28" s="52" t="str">
        <f aca="false">IF($B$4="","",IFERROR(INDEX('05_CANDIDATE_SCORECARD'!$V$47:$V$106,MATCH($B$4,'05_CANDIDATE_SCORECARD'!$A$47:$A$106,0)),""))</f>
        <v/>
      </c>
      <c r="D28" s="52"/>
      <c r="E28" s="52"/>
      <c r="F28" s="52"/>
    </row>
    <row r="30" customFormat="false" ht="15" hidden="false" customHeight="false" outlineLevel="0" collapsed="false">
      <c r="A30" s="51" t="s">
        <v>169</v>
      </c>
      <c r="B30" s="51"/>
      <c r="C30" s="52" t="str">
        <f aca="false">IF($B$4="","",IFERROR(INDEX('05_CANDIDATE_SCORECARD'!$W$47:$W$106,MATCH($B$4,'05_CANDIDATE_SCORECARD'!$A$47:$A$106,0)),""))</f>
        <v/>
      </c>
      <c r="D30" s="52"/>
      <c r="E30" s="52"/>
      <c r="F30" s="52"/>
    </row>
    <row r="32" customFormat="false" ht="15" hidden="false" customHeight="false" outlineLevel="0" collapsed="false">
      <c r="A32" s="51" t="s">
        <v>170</v>
      </c>
      <c r="B32" s="51"/>
      <c r="C32" s="52" t="str">
        <f aca="false">IF($B$4="","",IFERROR(INDEX('05_CANDIDATE_SCORECARD'!$X$47:$X$106,MATCH($B$4,'05_CANDIDATE_SCORECARD'!$A$47:$A$106,0)),""))</f>
        <v/>
      </c>
      <c r="D32" s="52"/>
      <c r="E32" s="52"/>
      <c r="F32" s="52"/>
    </row>
    <row r="34" customFormat="false" ht="15" hidden="false" customHeight="false" outlineLevel="0" collapsed="false">
      <c r="A34" s="51" t="s">
        <v>171</v>
      </c>
      <c r="B34" s="51"/>
      <c r="C34" s="52" t="str">
        <f aca="false">IF($B$4="","",IFERROR(INDEX('05_CANDIDATE_SCORECARD'!$U$47:$U$106,MATCH($B$4,'05_CANDIDATE_SCORECARD'!$A$47:$A$106,0)),""))</f>
        <v/>
      </c>
      <c r="D34" s="52"/>
      <c r="E34" s="52"/>
      <c r="F34" s="52"/>
    </row>
    <row r="36" customFormat="false" ht="15" hidden="false" customHeight="false" outlineLevel="0" collapsed="false">
      <c r="A36" s="51" t="s">
        <v>152</v>
      </c>
      <c r="B36" s="51"/>
      <c r="C36" s="52" t="str">
        <f aca="false">IF($B$4="","",IFERROR(IF(ISBLANK(INDEX('04_CANDIDATES'!$K$5:$K$64,MATCH($B$4,'04_CANDIDATES'!$A$5:$A$64,0))),"",INDEX('04_CANDIDATES'!$K$5:$K$64,MATCH($B$4,'04_CANDIDATES'!$A$5:$A$64,0))),""))</f>
        <v/>
      </c>
      <c r="D36" s="52"/>
      <c r="E36" s="52"/>
      <c r="F36" s="52"/>
    </row>
    <row r="38" customFormat="false" ht="15" hidden="false" customHeight="false" outlineLevel="0" collapsed="false">
      <c r="A38" s="51" t="s">
        <v>172</v>
      </c>
      <c r="B38" s="51"/>
      <c r="C38" s="52" t="str">
        <f aca="false">IF($B$4="","",IFERROR(IF(ISBLANK(INDEX('04_CANDIDATES'!$L$5:$L$64,MATCH($B$4,'04_CANDIDATES'!$A$5:$A$64,0))),"",INDEX('04_CANDIDATES'!$L$5:$L$64,MATCH($B$4,'04_CANDIDATES'!$A$5:$A$64,0))),""))</f>
        <v/>
      </c>
      <c r="D38" s="52"/>
      <c r="E38" s="52"/>
      <c r="F38" s="52"/>
    </row>
    <row r="40" customFormat="false" ht="15" hidden="false" customHeight="false" outlineLevel="0" collapsed="false">
      <c r="A40" s="51" t="s">
        <v>173</v>
      </c>
      <c r="B40" s="51"/>
      <c r="C40" s="52" t="str">
        <f aca="false">IF($B$4="","",IFERROR(INDEX('05_CANDIDATE_SCORECARD'!$Y$47:$Y$106,MATCH($B$4,'05_CANDIDATE_SCORECARD'!$A$47:$A$106,0)),""))</f>
        <v/>
      </c>
      <c r="D40" s="52"/>
      <c r="E40" s="52"/>
      <c r="F40" s="52"/>
    </row>
    <row r="44" customFormat="false" ht="27.75" hidden="false" customHeight="true" outlineLevel="0" collapsed="false">
      <c r="A44" s="17" t="s">
        <v>174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customFormat="false" ht="15" hidden="false" customHeight="false" outlineLevel="0" collapsed="false">
      <c r="A45" s="18" t="s">
        <v>175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customFormat="false" ht="33.75" hidden="false" customHeight="true" outlineLevel="0" collapsed="false">
      <c r="A46" s="27" t="s">
        <v>142</v>
      </c>
      <c r="B46" s="27" t="s">
        <v>176</v>
      </c>
      <c r="C46" s="27" t="s">
        <v>177</v>
      </c>
      <c r="D46" s="27" t="s">
        <v>178</v>
      </c>
      <c r="E46" s="27" t="s">
        <v>179</v>
      </c>
      <c r="F46" s="27" t="str">
        <f aca="false">IF('02_SELECTION_CRITERIA'!$A$7="","",'02_SELECTION_CRITERIA'!$A$7)</f>
        <v/>
      </c>
      <c r="G46" s="27" t="str">
        <f aca="false">IF('02_SELECTION_CRITERIA'!$A$8="","",'02_SELECTION_CRITERIA'!$A$8)</f>
        <v/>
      </c>
      <c r="H46" s="27" t="str">
        <f aca="false">IF('02_SELECTION_CRITERIA'!$A$9="","",'02_SELECTION_CRITERIA'!$A$9)</f>
        <v/>
      </c>
      <c r="I46" s="27" t="str">
        <f aca="false">IF('02_SELECTION_CRITERIA'!$A$10="","",'02_SELECTION_CRITERIA'!$A$10)</f>
        <v/>
      </c>
      <c r="J46" s="27" t="str">
        <f aca="false">IF('02_SELECTION_CRITERIA'!$A$11="","",'02_SELECTION_CRITERIA'!$A$11)</f>
        <v/>
      </c>
      <c r="K46" s="27" t="str">
        <f aca="false">IF('02_SELECTION_CRITERIA'!$A$12="","",'02_SELECTION_CRITERIA'!$A$12)</f>
        <v/>
      </c>
      <c r="L46" s="27" t="str">
        <f aca="false">IF('02_SELECTION_CRITERIA'!$A$13="","",'02_SELECTION_CRITERIA'!$A$13)</f>
        <v/>
      </c>
      <c r="M46" s="27" t="str">
        <f aca="false">IF('02_SELECTION_CRITERIA'!$A$14="","",'02_SELECTION_CRITERIA'!$A$14)</f>
        <v/>
      </c>
      <c r="N46" s="27" t="str">
        <f aca="false">IF('02_SELECTION_CRITERIA'!$A$15="","",'02_SELECTION_CRITERIA'!$A$15)</f>
        <v/>
      </c>
      <c r="O46" s="27" t="str">
        <f aca="false">IF('02_SELECTION_CRITERIA'!$A$16="","",'02_SELECTION_CRITERIA'!$A$16)</f>
        <v/>
      </c>
      <c r="P46" s="27" t="str">
        <f aca="false">IF('02_SELECTION_CRITERIA'!$A$17="","",'02_SELECTION_CRITERIA'!$A$17)</f>
        <v/>
      </c>
      <c r="Q46" s="27" t="str">
        <f aca="false">IF('02_SELECTION_CRITERIA'!$A$18="","",'02_SELECTION_CRITERIA'!$A$18)</f>
        <v/>
      </c>
      <c r="R46" s="27" t="str">
        <f aca="false">IF('02_SELECTION_CRITERIA'!$A$19="","",'02_SELECTION_CRITERIA'!$A$19)</f>
        <v/>
      </c>
      <c r="S46" s="27" t="str">
        <f aca="false">IF('02_SELECTION_CRITERIA'!$A$20="","",'02_SELECTION_CRITERIA'!$A$20)</f>
        <v/>
      </c>
      <c r="T46" s="27" t="str">
        <f aca="false">IF('02_SELECTION_CRITERIA'!$A$21="","",'02_SELECTION_CRITERIA'!$A$21)</f>
        <v/>
      </c>
      <c r="U46" s="27" t="s">
        <v>171</v>
      </c>
      <c r="V46" s="27" t="s">
        <v>168</v>
      </c>
      <c r="W46" s="27" t="s">
        <v>169</v>
      </c>
      <c r="X46" s="27" t="s">
        <v>180</v>
      </c>
      <c r="Y46" s="27" t="s">
        <v>173</v>
      </c>
    </row>
    <row r="47" customFormat="false" ht="15" hidden="false" customHeight="false" outlineLevel="0" collapsed="false">
      <c r="A47" s="8" t="str">
        <f aca="false">IF('04_CANDIDATES'!$A$5="","",'04_CANDIDATES'!$A$5)</f>
        <v/>
      </c>
      <c r="B47" s="8" t="str">
        <f aca="false">IF($A47="","",'04_CANDIDATES'!$B$5)</f>
        <v/>
      </c>
      <c r="C47" s="41" t="str">
        <f aca="false">IFERROR(IF(COUNT($F47:$T47)=0,"",(SUMPRODUCT(($F47:$T47)/5,TRANSPOSE('02_SELECTION_CRITERIA'!$E$7:$E$21))/SUMPRODUCT(--($F47:$T47&lt;&gt;""),TRANSPOSE('02_SELECTION_CRITERIA'!$E$7:$E$21)))*100),"")</f>
        <v/>
      </c>
      <c r="D47" s="13"/>
      <c r="E47" s="4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42"/>
      <c r="V47" s="42"/>
      <c r="W47" s="42"/>
      <c r="X47" s="42"/>
      <c r="Y47" s="42"/>
    </row>
    <row r="48" customFormat="false" ht="15" hidden="false" customHeight="false" outlineLevel="0" collapsed="false">
      <c r="A48" s="8" t="str">
        <f aca="false">IF('04_CANDIDATES'!$A$6="","",'04_CANDIDATES'!$A$6)</f>
        <v/>
      </c>
      <c r="B48" s="8" t="str">
        <f aca="false">IF($A48="","",'04_CANDIDATES'!$B$6)</f>
        <v/>
      </c>
      <c r="C48" s="41" t="str">
        <f aca="false">IFERROR(IF(COUNT($F48:$T48)=0,"",(SUMPRODUCT(($F48:$T48)/5,TRANSPOSE('02_SELECTION_CRITERIA'!$E$7:$E$21))/SUMPRODUCT(--($F48:$T48&lt;&gt;""),TRANSPOSE('02_SELECTION_CRITERIA'!$E$7:$E$21)))*100),"")</f>
        <v/>
      </c>
      <c r="D48" s="13"/>
      <c r="E48" s="4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42"/>
      <c r="V48" s="42"/>
      <c r="W48" s="42"/>
      <c r="X48" s="42"/>
      <c r="Y48" s="42"/>
    </row>
    <row r="49" customFormat="false" ht="15" hidden="false" customHeight="false" outlineLevel="0" collapsed="false">
      <c r="A49" s="8" t="str">
        <f aca="false">IF('04_CANDIDATES'!$A$7="","",'04_CANDIDATES'!$A$7)</f>
        <v/>
      </c>
      <c r="B49" s="8" t="str">
        <f aca="false">IF($A49="","",'04_CANDIDATES'!$B$7)</f>
        <v/>
      </c>
      <c r="C49" s="41" t="str">
        <f aca="false">IFERROR(IF(COUNT($F49:$T49)=0,"",(SUMPRODUCT(($F49:$T49)/5,TRANSPOSE('02_SELECTION_CRITERIA'!$E$7:$E$21))/SUMPRODUCT(--($F49:$T49&lt;&gt;""),TRANSPOSE('02_SELECTION_CRITERIA'!$E$7:$E$21)))*100),"")</f>
        <v/>
      </c>
      <c r="D49" s="13"/>
      <c r="E49" s="4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42"/>
      <c r="V49" s="42"/>
      <c r="W49" s="42"/>
      <c r="X49" s="42"/>
      <c r="Y49" s="42"/>
    </row>
    <row r="50" customFormat="false" ht="15" hidden="false" customHeight="false" outlineLevel="0" collapsed="false">
      <c r="A50" s="8" t="str">
        <f aca="false">IF('04_CANDIDATES'!$A$8="","",'04_CANDIDATES'!$A$8)</f>
        <v/>
      </c>
      <c r="B50" s="8" t="str">
        <f aca="false">IF($A50="","",'04_CANDIDATES'!$B$8)</f>
        <v/>
      </c>
      <c r="C50" s="41" t="str">
        <f aca="false">IFERROR(IF(COUNT($F50:$T50)=0,"",(SUMPRODUCT(($F50:$T50)/5,TRANSPOSE('02_SELECTION_CRITERIA'!$E$7:$E$21))/SUMPRODUCT(--($F50:$T50&lt;&gt;""),TRANSPOSE('02_SELECTION_CRITERIA'!$E$7:$E$21)))*100),"")</f>
        <v/>
      </c>
      <c r="D50" s="13"/>
      <c r="E50" s="4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42"/>
      <c r="V50" s="42"/>
      <c r="W50" s="42"/>
      <c r="X50" s="42"/>
      <c r="Y50" s="42"/>
    </row>
    <row r="51" customFormat="false" ht="15" hidden="false" customHeight="false" outlineLevel="0" collapsed="false">
      <c r="A51" s="8" t="str">
        <f aca="false">IF('04_CANDIDATES'!$A$9="","",'04_CANDIDATES'!$A$9)</f>
        <v/>
      </c>
      <c r="B51" s="8" t="str">
        <f aca="false">IF($A51="","",'04_CANDIDATES'!$B$9)</f>
        <v/>
      </c>
      <c r="C51" s="41" t="str">
        <f aca="false">IFERROR(IF(COUNT($F51:$T51)=0,"",(SUMPRODUCT(($F51:$T51)/5,TRANSPOSE('02_SELECTION_CRITERIA'!$E$7:$E$21))/SUMPRODUCT(--($F51:$T51&lt;&gt;""),TRANSPOSE('02_SELECTION_CRITERIA'!$E$7:$E$21)))*100),"")</f>
        <v/>
      </c>
      <c r="D51" s="13"/>
      <c r="E51" s="4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42"/>
      <c r="V51" s="42"/>
      <c r="W51" s="42"/>
      <c r="X51" s="42"/>
      <c r="Y51" s="42"/>
    </row>
    <row r="52" customFormat="false" ht="15" hidden="false" customHeight="false" outlineLevel="0" collapsed="false">
      <c r="A52" s="8" t="str">
        <f aca="false">IF('04_CANDIDATES'!$A$10="","",'04_CANDIDATES'!$A$10)</f>
        <v/>
      </c>
      <c r="B52" s="8" t="str">
        <f aca="false">IF($A52="","",'04_CANDIDATES'!$B$10)</f>
        <v/>
      </c>
      <c r="C52" s="41" t="str">
        <f aca="false">IFERROR(IF(COUNT($F52:$T52)=0,"",(SUMPRODUCT(($F52:$T52)/5,TRANSPOSE('02_SELECTION_CRITERIA'!$E$7:$E$21))/SUMPRODUCT(--($F52:$T52&lt;&gt;""),TRANSPOSE('02_SELECTION_CRITERIA'!$E$7:$E$21)))*100),"")</f>
        <v/>
      </c>
      <c r="D52" s="13"/>
      <c r="E52" s="4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42"/>
      <c r="V52" s="42"/>
      <c r="W52" s="42"/>
      <c r="X52" s="42"/>
      <c r="Y52" s="42"/>
    </row>
    <row r="53" customFormat="false" ht="15" hidden="false" customHeight="false" outlineLevel="0" collapsed="false">
      <c r="A53" s="8" t="str">
        <f aca="false">IF('04_CANDIDATES'!$A$11="","",'04_CANDIDATES'!$A$11)</f>
        <v/>
      </c>
      <c r="B53" s="8" t="str">
        <f aca="false">IF($A53="","",'04_CANDIDATES'!$B$11)</f>
        <v/>
      </c>
      <c r="C53" s="41" t="str">
        <f aca="false">IFERROR(IF(COUNT($F53:$T53)=0,"",(SUMPRODUCT(($F53:$T53)/5,TRANSPOSE('02_SELECTION_CRITERIA'!$E$7:$E$21))/SUMPRODUCT(--($F53:$T53&lt;&gt;""),TRANSPOSE('02_SELECTION_CRITERIA'!$E$7:$E$21)))*100),"")</f>
        <v/>
      </c>
      <c r="D53" s="13"/>
      <c r="E53" s="4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42"/>
      <c r="V53" s="42"/>
      <c r="W53" s="42"/>
      <c r="X53" s="42"/>
      <c r="Y53" s="42"/>
    </row>
    <row r="54" customFormat="false" ht="15" hidden="false" customHeight="false" outlineLevel="0" collapsed="false">
      <c r="A54" s="8" t="str">
        <f aca="false">IF('04_CANDIDATES'!$A$12="","",'04_CANDIDATES'!$A$12)</f>
        <v/>
      </c>
      <c r="B54" s="8" t="str">
        <f aca="false">IF($A54="","",'04_CANDIDATES'!$B$12)</f>
        <v/>
      </c>
      <c r="C54" s="41" t="str">
        <f aca="false">IFERROR(IF(COUNT($F54:$T54)=0,"",(SUMPRODUCT(($F54:$T54)/5,TRANSPOSE('02_SELECTION_CRITERIA'!$E$7:$E$21))/SUMPRODUCT(--($F54:$T54&lt;&gt;""),TRANSPOSE('02_SELECTION_CRITERIA'!$E$7:$E$21)))*100),"")</f>
        <v/>
      </c>
      <c r="D54" s="13"/>
      <c r="E54" s="4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42"/>
      <c r="V54" s="42"/>
      <c r="W54" s="42"/>
      <c r="X54" s="42"/>
      <c r="Y54" s="42"/>
    </row>
    <row r="55" customFormat="false" ht="15" hidden="false" customHeight="false" outlineLevel="0" collapsed="false">
      <c r="A55" s="8" t="str">
        <f aca="false">IF('04_CANDIDATES'!$A$13="","",'04_CANDIDATES'!$A$13)</f>
        <v/>
      </c>
      <c r="B55" s="8" t="str">
        <f aca="false">IF($A55="","",'04_CANDIDATES'!$B$13)</f>
        <v/>
      </c>
      <c r="C55" s="41" t="str">
        <f aca="false">IFERROR(IF(COUNT($F55:$T55)=0,"",(SUMPRODUCT(($F55:$T55)/5,TRANSPOSE('02_SELECTION_CRITERIA'!$E$7:$E$21))/SUMPRODUCT(--($F55:$T55&lt;&gt;""),TRANSPOSE('02_SELECTION_CRITERIA'!$E$7:$E$21)))*100),"")</f>
        <v/>
      </c>
      <c r="D55" s="13"/>
      <c r="E55" s="4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42"/>
      <c r="V55" s="42"/>
      <c r="W55" s="42"/>
      <c r="X55" s="42"/>
      <c r="Y55" s="42"/>
    </row>
    <row r="56" customFormat="false" ht="15" hidden="false" customHeight="false" outlineLevel="0" collapsed="false">
      <c r="A56" s="8" t="str">
        <f aca="false">IF('04_CANDIDATES'!$A$14="","",'04_CANDIDATES'!$A$14)</f>
        <v/>
      </c>
      <c r="B56" s="8" t="str">
        <f aca="false">IF($A56="","",'04_CANDIDATES'!$B$14)</f>
        <v/>
      </c>
      <c r="C56" s="41" t="str">
        <f aca="false">IFERROR(IF(COUNT($F56:$T56)=0,"",(SUMPRODUCT(($F56:$T56)/5,TRANSPOSE('02_SELECTION_CRITERIA'!$E$7:$E$21))/SUMPRODUCT(--($F56:$T56&lt;&gt;""),TRANSPOSE('02_SELECTION_CRITERIA'!$E$7:$E$21)))*100),"")</f>
        <v/>
      </c>
      <c r="D56" s="13"/>
      <c r="E56" s="4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42"/>
      <c r="V56" s="42"/>
      <c r="W56" s="42"/>
      <c r="X56" s="42"/>
      <c r="Y56" s="42"/>
    </row>
    <row r="57" customFormat="false" ht="15" hidden="false" customHeight="false" outlineLevel="0" collapsed="false">
      <c r="A57" s="8" t="str">
        <f aca="false">IF('04_CANDIDATES'!$A$15="","",'04_CANDIDATES'!$A$15)</f>
        <v/>
      </c>
      <c r="B57" s="8" t="str">
        <f aca="false">IF($A57="","",'04_CANDIDATES'!$B$15)</f>
        <v/>
      </c>
      <c r="C57" s="41" t="str">
        <f aca="false">IFERROR(IF(COUNT($F57:$T57)=0,"",(SUMPRODUCT(($F57:$T57)/5,TRANSPOSE('02_SELECTION_CRITERIA'!$E$7:$E$21))/SUMPRODUCT(--($F57:$T57&lt;&gt;""),TRANSPOSE('02_SELECTION_CRITERIA'!$E$7:$E$21)))*100),"")</f>
        <v/>
      </c>
      <c r="D57" s="13"/>
      <c r="E57" s="4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42"/>
      <c r="V57" s="42"/>
      <c r="W57" s="42"/>
      <c r="X57" s="42"/>
      <c r="Y57" s="42"/>
    </row>
    <row r="58" customFormat="false" ht="15" hidden="false" customHeight="false" outlineLevel="0" collapsed="false">
      <c r="A58" s="8" t="str">
        <f aca="false">IF('04_CANDIDATES'!$A$16="","",'04_CANDIDATES'!$A$16)</f>
        <v/>
      </c>
      <c r="B58" s="8" t="str">
        <f aca="false">IF($A58="","",'04_CANDIDATES'!$B$16)</f>
        <v/>
      </c>
      <c r="C58" s="41" t="str">
        <f aca="false">IFERROR(IF(COUNT($F58:$T58)=0,"",(SUMPRODUCT(($F58:$T58)/5,TRANSPOSE('02_SELECTION_CRITERIA'!$E$7:$E$21))/SUMPRODUCT(--($F58:$T58&lt;&gt;""),TRANSPOSE('02_SELECTION_CRITERIA'!$E$7:$E$21)))*100),"")</f>
        <v/>
      </c>
      <c r="D58" s="13"/>
      <c r="E58" s="4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42"/>
      <c r="V58" s="42"/>
      <c r="W58" s="42"/>
      <c r="X58" s="42"/>
      <c r="Y58" s="42"/>
    </row>
    <row r="59" customFormat="false" ht="15" hidden="false" customHeight="false" outlineLevel="0" collapsed="false">
      <c r="A59" s="8" t="str">
        <f aca="false">IF('04_CANDIDATES'!$A$17="","",'04_CANDIDATES'!$A$17)</f>
        <v/>
      </c>
      <c r="B59" s="8" t="str">
        <f aca="false">IF($A59="","",'04_CANDIDATES'!$B$17)</f>
        <v/>
      </c>
      <c r="C59" s="41" t="str">
        <f aca="false">IFERROR(IF(COUNT($F59:$T59)=0,"",(SUMPRODUCT(($F59:$T59)/5,TRANSPOSE('02_SELECTION_CRITERIA'!$E$7:$E$21))/SUMPRODUCT(--($F59:$T59&lt;&gt;""),TRANSPOSE('02_SELECTION_CRITERIA'!$E$7:$E$21)))*100),"")</f>
        <v/>
      </c>
      <c r="D59" s="13"/>
      <c r="E59" s="4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42"/>
      <c r="V59" s="42"/>
      <c r="W59" s="42"/>
      <c r="X59" s="42"/>
      <c r="Y59" s="42"/>
    </row>
    <row r="60" customFormat="false" ht="15" hidden="false" customHeight="false" outlineLevel="0" collapsed="false">
      <c r="A60" s="8" t="str">
        <f aca="false">IF('04_CANDIDATES'!$A$18="","",'04_CANDIDATES'!$A$18)</f>
        <v/>
      </c>
      <c r="B60" s="8" t="str">
        <f aca="false">IF($A60="","",'04_CANDIDATES'!$B$18)</f>
        <v/>
      </c>
      <c r="C60" s="41" t="str">
        <f aca="false">IFERROR(IF(COUNT($F60:$T60)=0,"",(SUMPRODUCT(($F60:$T60)/5,TRANSPOSE('02_SELECTION_CRITERIA'!$E$7:$E$21))/SUMPRODUCT(--($F60:$T60&lt;&gt;""),TRANSPOSE('02_SELECTION_CRITERIA'!$E$7:$E$21)))*100),"")</f>
        <v/>
      </c>
      <c r="D60" s="13"/>
      <c r="E60" s="4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42"/>
      <c r="V60" s="42"/>
      <c r="W60" s="42"/>
      <c r="X60" s="42"/>
      <c r="Y60" s="42"/>
    </row>
    <row r="61" customFormat="false" ht="15" hidden="false" customHeight="false" outlineLevel="0" collapsed="false">
      <c r="A61" s="8" t="str">
        <f aca="false">IF('04_CANDIDATES'!$A$19="","",'04_CANDIDATES'!$A$19)</f>
        <v/>
      </c>
      <c r="B61" s="8" t="str">
        <f aca="false">IF($A61="","",'04_CANDIDATES'!$B$19)</f>
        <v/>
      </c>
      <c r="C61" s="41" t="str">
        <f aca="false">IFERROR(IF(COUNT($F61:$T61)=0,"",(SUMPRODUCT(($F61:$T61)/5,TRANSPOSE('02_SELECTION_CRITERIA'!$E$7:$E$21))/SUMPRODUCT(--($F61:$T61&lt;&gt;""),TRANSPOSE('02_SELECTION_CRITERIA'!$E$7:$E$21)))*100),"")</f>
        <v/>
      </c>
      <c r="D61" s="13"/>
      <c r="E61" s="4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42"/>
      <c r="V61" s="42"/>
      <c r="W61" s="42"/>
      <c r="X61" s="42"/>
      <c r="Y61" s="42"/>
    </row>
    <row r="62" customFormat="false" ht="15" hidden="false" customHeight="false" outlineLevel="0" collapsed="false">
      <c r="A62" s="8" t="str">
        <f aca="false">IF('04_CANDIDATES'!$A$20="","",'04_CANDIDATES'!$A$20)</f>
        <v/>
      </c>
      <c r="B62" s="8" t="str">
        <f aca="false">IF($A62="","",'04_CANDIDATES'!$B$20)</f>
        <v/>
      </c>
      <c r="C62" s="41" t="str">
        <f aca="false">IFERROR(IF(COUNT($F62:$T62)=0,"",(SUMPRODUCT(($F62:$T62)/5,TRANSPOSE('02_SELECTION_CRITERIA'!$E$7:$E$21))/SUMPRODUCT(--($F62:$T62&lt;&gt;""),TRANSPOSE('02_SELECTION_CRITERIA'!$E$7:$E$21)))*100),"")</f>
        <v/>
      </c>
      <c r="D62" s="13"/>
      <c r="E62" s="4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42"/>
      <c r="V62" s="42"/>
      <c r="W62" s="42"/>
      <c r="X62" s="42"/>
      <c r="Y62" s="42"/>
    </row>
    <row r="63" customFormat="false" ht="15" hidden="false" customHeight="false" outlineLevel="0" collapsed="false">
      <c r="A63" s="8" t="str">
        <f aca="false">IF('04_CANDIDATES'!$A$21="","",'04_CANDIDATES'!$A$21)</f>
        <v/>
      </c>
      <c r="B63" s="8" t="str">
        <f aca="false">IF($A63="","",'04_CANDIDATES'!$B$21)</f>
        <v/>
      </c>
      <c r="C63" s="41" t="str">
        <f aca="false">IFERROR(IF(COUNT($F63:$T63)=0,"",(SUMPRODUCT(($F63:$T63)/5,TRANSPOSE('02_SELECTION_CRITERIA'!$E$7:$E$21))/SUMPRODUCT(--($F63:$T63&lt;&gt;""),TRANSPOSE('02_SELECTION_CRITERIA'!$E$7:$E$21)))*100),"")</f>
        <v/>
      </c>
      <c r="D63" s="13"/>
      <c r="E63" s="4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42"/>
      <c r="V63" s="42"/>
      <c r="W63" s="42"/>
      <c r="X63" s="42"/>
      <c r="Y63" s="42"/>
    </row>
    <row r="64" customFormat="false" ht="15" hidden="false" customHeight="false" outlineLevel="0" collapsed="false">
      <c r="A64" s="8" t="str">
        <f aca="false">IF('04_CANDIDATES'!$A$22="","",'04_CANDIDATES'!$A$22)</f>
        <v/>
      </c>
      <c r="B64" s="8" t="str">
        <f aca="false">IF($A64="","",'04_CANDIDATES'!$B$22)</f>
        <v/>
      </c>
      <c r="C64" s="41" t="str">
        <f aca="false">IFERROR(IF(COUNT($F64:$T64)=0,"",(SUMPRODUCT(($F64:$T64)/5,TRANSPOSE('02_SELECTION_CRITERIA'!$E$7:$E$21))/SUMPRODUCT(--($F64:$T64&lt;&gt;""),TRANSPOSE('02_SELECTION_CRITERIA'!$E$7:$E$21)))*100),"")</f>
        <v/>
      </c>
      <c r="D64" s="13"/>
      <c r="E64" s="4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42"/>
      <c r="V64" s="42"/>
      <c r="W64" s="42"/>
      <c r="X64" s="42"/>
      <c r="Y64" s="42"/>
    </row>
    <row r="65" customFormat="false" ht="15" hidden="false" customHeight="false" outlineLevel="0" collapsed="false">
      <c r="A65" s="8" t="str">
        <f aca="false">IF('04_CANDIDATES'!$A$23="","",'04_CANDIDATES'!$A$23)</f>
        <v/>
      </c>
      <c r="B65" s="8" t="str">
        <f aca="false">IF($A65="","",'04_CANDIDATES'!$B$23)</f>
        <v/>
      </c>
      <c r="C65" s="41" t="str">
        <f aca="false">IFERROR(IF(COUNT($F65:$T65)=0,"",(SUMPRODUCT(($F65:$T65)/5,TRANSPOSE('02_SELECTION_CRITERIA'!$E$7:$E$21))/SUMPRODUCT(--($F65:$T65&lt;&gt;""),TRANSPOSE('02_SELECTION_CRITERIA'!$E$7:$E$21)))*100),"")</f>
        <v/>
      </c>
      <c r="D65" s="13"/>
      <c r="E65" s="4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42"/>
      <c r="V65" s="42"/>
      <c r="W65" s="42"/>
      <c r="X65" s="42"/>
      <c r="Y65" s="42"/>
    </row>
    <row r="66" customFormat="false" ht="15" hidden="false" customHeight="false" outlineLevel="0" collapsed="false">
      <c r="A66" s="8" t="str">
        <f aca="false">IF('04_CANDIDATES'!$A$24="","",'04_CANDIDATES'!$A$24)</f>
        <v/>
      </c>
      <c r="B66" s="8" t="str">
        <f aca="false">IF($A66="","",'04_CANDIDATES'!$B$24)</f>
        <v/>
      </c>
      <c r="C66" s="41" t="str">
        <f aca="false">IFERROR(IF(COUNT($F66:$T66)=0,"",(SUMPRODUCT(($F66:$T66)/5,TRANSPOSE('02_SELECTION_CRITERIA'!$E$7:$E$21))/SUMPRODUCT(--($F66:$T66&lt;&gt;""),TRANSPOSE('02_SELECTION_CRITERIA'!$E$7:$E$21)))*100),"")</f>
        <v/>
      </c>
      <c r="D66" s="13"/>
      <c r="E66" s="4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42"/>
      <c r="V66" s="42"/>
      <c r="W66" s="42"/>
      <c r="X66" s="42"/>
      <c r="Y66" s="42"/>
    </row>
    <row r="67" customFormat="false" ht="15" hidden="false" customHeight="false" outlineLevel="0" collapsed="false">
      <c r="A67" s="8" t="str">
        <f aca="false">IF('04_CANDIDATES'!$A$25="","",'04_CANDIDATES'!$A$25)</f>
        <v/>
      </c>
      <c r="B67" s="8" t="str">
        <f aca="false">IF($A67="","",'04_CANDIDATES'!$B$25)</f>
        <v/>
      </c>
      <c r="C67" s="41" t="str">
        <f aca="false">IFERROR(IF(COUNT($F67:$T67)=0,"",(SUMPRODUCT(($F67:$T67)/5,TRANSPOSE('02_SELECTION_CRITERIA'!$E$7:$E$21))/SUMPRODUCT(--($F67:$T67&lt;&gt;""),TRANSPOSE('02_SELECTION_CRITERIA'!$E$7:$E$21)))*100),"")</f>
        <v/>
      </c>
      <c r="D67" s="13"/>
      <c r="E67" s="4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42"/>
      <c r="V67" s="42"/>
      <c r="W67" s="42"/>
      <c r="X67" s="42"/>
      <c r="Y67" s="42"/>
    </row>
    <row r="68" customFormat="false" ht="15" hidden="false" customHeight="false" outlineLevel="0" collapsed="false">
      <c r="A68" s="8" t="str">
        <f aca="false">IF('04_CANDIDATES'!$A$26="","",'04_CANDIDATES'!$A$26)</f>
        <v/>
      </c>
      <c r="B68" s="8" t="str">
        <f aca="false">IF($A68="","",'04_CANDIDATES'!$B$26)</f>
        <v/>
      </c>
      <c r="C68" s="41" t="str">
        <f aca="false">IFERROR(IF(COUNT($F68:$T68)=0,"",(SUMPRODUCT(($F68:$T68)/5,TRANSPOSE('02_SELECTION_CRITERIA'!$E$7:$E$21))/SUMPRODUCT(--($F68:$T68&lt;&gt;""),TRANSPOSE('02_SELECTION_CRITERIA'!$E$7:$E$21)))*100),"")</f>
        <v/>
      </c>
      <c r="D68" s="13"/>
      <c r="E68" s="4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42"/>
      <c r="V68" s="42"/>
      <c r="W68" s="42"/>
      <c r="X68" s="42"/>
      <c r="Y68" s="42"/>
    </row>
    <row r="69" customFormat="false" ht="15" hidden="false" customHeight="false" outlineLevel="0" collapsed="false">
      <c r="A69" s="8" t="str">
        <f aca="false">IF('04_CANDIDATES'!$A$27="","",'04_CANDIDATES'!$A$27)</f>
        <v/>
      </c>
      <c r="B69" s="8" t="str">
        <f aca="false">IF($A69="","",'04_CANDIDATES'!$B$27)</f>
        <v/>
      </c>
      <c r="C69" s="41" t="str">
        <f aca="false">IFERROR(IF(COUNT($F69:$T69)=0,"",(SUMPRODUCT(($F69:$T69)/5,TRANSPOSE('02_SELECTION_CRITERIA'!$E$7:$E$21))/SUMPRODUCT(--($F69:$T69&lt;&gt;""),TRANSPOSE('02_SELECTION_CRITERIA'!$E$7:$E$21)))*100),"")</f>
        <v/>
      </c>
      <c r="D69" s="13"/>
      <c r="E69" s="4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42"/>
      <c r="V69" s="42"/>
      <c r="W69" s="42"/>
      <c r="X69" s="42"/>
      <c r="Y69" s="42"/>
    </row>
    <row r="70" customFormat="false" ht="15" hidden="false" customHeight="false" outlineLevel="0" collapsed="false">
      <c r="A70" s="8" t="str">
        <f aca="false">IF('04_CANDIDATES'!$A$28="","",'04_CANDIDATES'!$A$28)</f>
        <v/>
      </c>
      <c r="B70" s="8" t="str">
        <f aca="false">IF($A70="","",'04_CANDIDATES'!$B$28)</f>
        <v/>
      </c>
      <c r="C70" s="41" t="str">
        <f aca="false">IFERROR(IF(COUNT($F70:$T70)=0,"",(SUMPRODUCT(($F70:$T70)/5,TRANSPOSE('02_SELECTION_CRITERIA'!$E$7:$E$21))/SUMPRODUCT(--($F70:$T70&lt;&gt;""),TRANSPOSE('02_SELECTION_CRITERIA'!$E$7:$E$21)))*100),"")</f>
        <v/>
      </c>
      <c r="D70" s="13"/>
      <c r="E70" s="4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42"/>
      <c r="V70" s="42"/>
      <c r="W70" s="42"/>
      <c r="X70" s="42"/>
      <c r="Y70" s="42"/>
    </row>
    <row r="71" customFormat="false" ht="15" hidden="false" customHeight="false" outlineLevel="0" collapsed="false">
      <c r="A71" s="8" t="str">
        <f aca="false">IF('04_CANDIDATES'!$A$29="","",'04_CANDIDATES'!$A$29)</f>
        <v/>
      </c>
      <c r="B71" s="8" t="str">
        <f aca="false">IF($A71="","",'04_CANDIDATES'!$B$29)</f>
        <v/>
      </c>
      <c r="C71" s="41" t="str">
        <f aca="false">IFERROR(IF(COUNT($F71:$T71)=0,"",(SUMPRODUCT(($F71:$T71)/5,TRANSPOSE('02_SELECTION_CRITERIA'!$E$7:$E$21))/SUMPRODUCT(--($F71:$T71&lt;&gt;""),TRANSPOSE('02_SELECTION_CRITERIA'!$E$7:$E$21)))*100),"")</f>
        <v/>
      </c>
      <c r="D71" s="13"/>
      <c r="E71" s="4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42"/>
      <c r="V71" s="42"/>
      <c r="W71" s="42"/>
      <c r="X71" s="42"/>
      <c r="Y71" s="42"/>
    </row>
    <row r="72" customFormat="false" ht="15" hidden="false" customHeight="false" outlineLevel="0" collapsed="false">
      <c r="A72" s="8" t="str">
        <f aca="false">IF('04_CANDIDATES'!$A$30="","",'04_CANDIDATES'!$A$30)</f>
        <v/>
      </c>
      <c r="B72" s="8" t="str">
        <f aca="false">IF($A72="","",'04_CANDIDATES'!$B$30)</f>
        <v/>
      </c>
      <c r="C72" s="41" t="str">
        <f aca="false">IFERROR(IF(COUNT($F72:$T72)=0,"",(SUMPRODUCT(($F72:$T72)/5,TRANSPOSE('02_SELECTION_CRITERIA'!$E$7:$E$21))/SUMPRODUCT(--($F72:$T72&lt;&gt;""),TRANSPOSE('02_SELECTION_CRITERIA'!$E$7:$E$21)))*100),"")</f>
        <v/>
      </c>
      <c r="D72" s="13"/>
      <c r="E72" s="4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42"/>
      <c r="V72" s="42"/>
      <c r="W72" s="42"/>
      <c r="X72" s="42"/>
      <c r="Y72" s="42"/>
    </row>
    <row r="73" customFormat="false" ht="15" hidden="false" customHeight="false" outlineLevel="0" collapsed="false">
      <c r="A73" s="8" t="str">
        <f aca="false">IF('04_CANDIDATES'!$A$31="","",'04_CANDIDATES'!$A$31)</f>
        <v/>
      </c>
      <c r="B73" s="8" t="str">
        <f aca="false">IF($A73="","",'04_CANDIDATES'!$B$31)</f>
        <v/>
      </c>
      <c r="C73" s="41" t="str">
        <f aca="false">IFERROR(IF(COUNT($F73:$T73)=0,"",(SUMPRODUCT(($F73:$T73)/5,TRANSPOSE('02_SELECTION_CRITERIA'!$E$7:$E$21))/SUMPRODUCT(--($F73:$T73&lt;&gt;""),TRANSPOSE('02_SELECTION_CRITERIA'!$E$7:$E$21)))*100),"")</f>
        <v/>
      </c>
      <c r="D73" s="13"/>
      <c r="E73" s="4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42"/>
      <c r="V73" s="42"/>
      <c r="W73" s="42"/>
      <c r="X73" s="42"/>
      <c r="Y73" s="42"/>
    </row>
    <row r="74" customFormat="false" ht="15" hidden="false" customHeight="false" outlineLevel="0" collapsed="false">
      <c r="A74" s="8" t="str">
        <f aca="false">IF('04_CANDIDATES'!$A$32="","",'04_CANDIDATES'!$A$32)</f>
        <v/>
      </c>
      <c r="B74" s="8" t="str">
        <f aca="false">IF($A74="","",'04_CANDIDATES'!$B$32)</f>
        <v/>
      </c>
      <c r="C74" s="41" t="str">
        <f aca="false">IFERROR(IF(COUNT($F74:$T74)=0,"",(SUMPRODUCT(($F74:$T74)/5,TRANSPOSE('02_SELECTION_CRITERIA'!$E$7:$E$21))/SUMPRODUCT(--($F74:$T74&lt;&gt;""),TRANSPOSE('02_SELECTION_CRITERIA'!$E$7:$E$21)))*100),"")</f>
        <v/>
      </c>
      <c r="D74" s="13"/>
      <c r="E74" s="4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42"/>
      <c r="V74" s="42"/>
      <c r="W74" s="42"/>
      <c r="X74" s="42"/>
      <c r="Y74" s="42"/>
    </row>
    <row r="75" customFormat="false" ht="15" hidden="false" customHeight="false" outlineLevel="0" collapsed="false">
      <c r="A75" s="8" t="str">
        <f aca="false">IF('04_CANDIDATES'!$A$33="","",'04_CANDIDATES'!$A$33)</f>
        <v/>
      </c>
      <c r="B75" s="8" t="str">
        <f aca="false">IF($A75="","",'04_CANDIDATES'!$B$33)</f>
        <v/>
      </c>
      <c r="C75" s="41" t="str">
        <f aca="false">IFERROR(IF(COUNT($F75:$T75)=0,"",(SUMPRODUCT(($F75:$T75)/5,TRANSPOSE('02_SELECTION_CRITERIA'!$E$7:$E$21))/SUMPRODUCT(--($F75:$T75&lt;&gt;""),TRANSPOSE('02_SELECTION_CRITERIA'!$E$7:$E$21)))*100),"")</f>
        <v/>
      </c>
      <c r="D75" s="13"/>
      <c r="E75" s="4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42"/>
      <c r="V75" s="42"/>
      <c r="W75" s="42"/>
      <c r="X75" s="42"/>
      <c r="Y75" s="42"/>
    </row>
    <row r="76" customFormat="false" ht="15" hidden="false" customHeight="false" outlineLevel="0" collapsed="false">
      <c r="A76" s="8" t="str">
        <f aca="false">IF('04_CANDIDATES'!$A$34="","",'04_CANDIDATES'!$A$34)</f>
        <v/>
      </c>
      <c r="B76" s="8" t="str">
        <f aca="false">IF($A76="","",'04_CANDIDATES'!$B$34)</f>
        <v/>
      </c>
      <c r="C76" s="41" t="str">
        <f aca="false">IFERROR(IF(COUNT($F76:$T76)=0,"",(SUMPRODUCT(($F76:$T76)/5,TRANSPOSE('02_SELECTION_CRITERIA'!$E$7:$E$21))/SUMPRODUCT(--($F76:$T76&lt;&gt;""),TRANSPOSE('02_SELECTION_CRITERIA'!$E$7:$E$21)))*100),"")</f>
        <v/>
      </c>
      <c r="D76" s="13"/>
      <c r="E76" s="4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42"/>
      <c r="V76" s="42"/>
      <c r="W76" s="42"/>
      <c r="X76" s="42"/>
      <c r="Y76" s="42"/>
    </row>
    <row r="77" customFormat="false" ht="15" hidden="false" customHeight="false" outlineLevel="0" collapsed="false">
      <c r="A77" s="8" t="str">
        <f aca="false">IF('04_CANDIDATES'!$A$35="","",'04_CANDIDATES'!$A$35)</f>
        <v/>
      </c>
      <c r="B77" s="8" t="str">
        <f aca="false">IF($A77="","",'04_CANDIDATES'!$B$35)</f>
        <v/>
      </c>
      <c r="C77" s="41" t="str">
        <f aca="false">IFERROR(IF(COUNT($F77:$T77)=0,"",(SUMPRODUCT(($F77:$T77)/5,TRANSPOSE('02_SELECTION_CRITERIA'!$E$7:$E$21))/SUMPRODUCT(--($F77:$T77&lt;&gt;""),TRANSPOSE('02_SELECTION_CRITERIA'!$E$7:$E$21)))*100),"")</f>
        <v/>
      </c>
      <c r="D77" s="13"/>
      <c r="E77" s="4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42"/>
      <c r="V77" s="42"/>
      <c r="W77" s="42"/>
      <c r="X77" s="42"/>
      <c r="Y77" s="42"/>
    </row>
    <row r="78" customFormat="false" ht="15" hidden="false" customHeight="false" outlineLevel="0" collapsed="false">
      <c r="A78" s="8" t="str">
        <f aca="false">IF('04_CANDIDATES'!$A$36="","",'04_CANDIDATES'!$A$36)</f>
        <v/>
      </c>
      <c r="B78" s="8" t="str">
        <f aca="false">IF($A78="","",'04_CANDIDATES'!$B$36)</f>
        <v/>
      </c>
      <c r="C78" s="41" t="str">
        <f aca="false">IFERROR(IF(COUNT($F78:$T78)=0,"",(SUMPRODUCT(($F78:$T78)/5,TRANSPOSE('02_SELECTION_CRITERIA'!$E$7:$E$21))/SUMPRODUCT(--($F78:$T78&lt;&gt;""),TRANSPOSE('02_SELECTION_CRITERIA'!$E$7:$E$21)))*100),"")</f>
        <v/>
      </c>
      <c r="D78" s="13"/>
      <c r="E78" s="4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42"/>
      <c r="V78" s="42"/>
      <c r="W78" s="42"/>
      <c r="X78" s="42"/>
      <c r="Y78" s="42"/>
    </row>
    <row r="79" customFormat="false" ht="15" hidden="false" customHeight="false" outlineLevel="0" collapsed="false">
      <c r="A79" s="8" t="str">
        <f aca="false">IF('04_CANDIDATES'!$A$37="","",'04_CANDIDATES'!$A$37)</f>
        <v/>
      </c>
      <c r="B79" s="8" t="str">
        <f aca="false">IF($A79="","",'04_CANDIDATES'!$B$37)</f>
        <v/>
      </c>
      <c r="C79" s="41" t="str">
        <f aca="false">IFERROR(IF(COUNT($F79:$T79)=0,"",(SUMPRODUCT(($F79:$T79)/5,TRANSPOSE('02_SELECTION_CRITERIA'!$E$7:$E$21))/SUMPRODUCT(--($F79:$T79&lt;&gt;""),TRANSPOSE('02_SELECTION_CRITERIA'!$E$7:$E$21)))*100),"")</f>
        <v/>
      </c>
      <c r="D79" s="13"/>
      <c r="E79" s="4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42"/>
      <c r="V79" s="42"/>
      <c r="W79" s="42"/>
      <c r="X79" s="42"/>
      <c r="Y79" s="42"/>
    </row>
    <row r="80" customFormat="false" ht="15" hidden="false" customHeight="false" outlineLevel="0" collapsed="false">
      <c r="A80" s="8" t="str">
        <f aca="false">IF('04_CANDIDATES'!$A$38="","",'04_CANDIDATES'!$A$38)</f>
        <v/>
      </c>
      <c r="B80" s="8" t="str">
        <f aca="false">IF($A80="","",'04_CANDIDATES'!$B$38)</f>
        <v/>
      </c>
      <c r="C80" s="41" t="str">
        <f aca="false">IFERROR(IF(COUNT($F80:$T80)=0,"",(SUMPRODUCT(($F80:$T80)/5,TRANSPOSE('02_SELECTION_CRITERIA'!$E$7:$E$21))/SUMPRODUCT(--($F80:$T80&lt;&gt;""),TRANSPOSE('02_SELECTION_CRITERIA'!$E$7:$E$21)))*100),"")</f>
        <v/>
      </c>
      <c r="D80" s="13"/>
      <c r="E80" s="4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42"/>
      <c r="V80" s="42"/>
      <c r="W80" s="42"/>
      <c r="X80" s="42"/>
      <c r="Y80" s="42"/>
    </row>
    <row r="81" customFormat="false" ht="15" hidden="false" customHeight="false" outlineLevel="0" collapsed="false">
      <c r="A81" s="8" t="str">
        <f aca="false">IF('04_CANDIDATES'!$A$39="","",'04_CANDIDATES'!$A$39)</f>
        <v/>
      </c>
      <c r="B81" s="8" t="str">
        <f aca="false">IF($A81="","",'04_CANDIDATES'!$B$39)</f>
        <v/>
      </c>
      <c r="C81" s="41" t="str">
        <f aca="false">IFERROR(IF(COUNT($F81:$T81)=0,"",(SUMPRODUCT(($F81:$T81)/5,TRANSPOSE('02_SELECTION_CRITERIA'!$E$7:$E$21))/SUMPRODUCT(--($F81:$T81&lt;&gt;""),TRANSPOSE('02_SELECTION_CRITERIA'!$E$7:$E$21)))*100),"")</f>
        <v/>
      </c>
      <c r="D81" s="13"/>
      <c r="E81" s="4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42"/>
      <c r="V81" s="42"/>
      <c r="W81" s="42"/>
      <c r="X81" s="42"/>
      <c r="Y81" s="42"/>
    </row>
    <row r="82" customFormat="false" ht="15" hidden="false" customHeight="false" outlineLevel="0" collapsed="false">
      <c r="A82" s="8" t="str">
        <f aca="false">IF('04_CANDIDATES'!$A$40="","",'04_CANDIDATES'!$A$40)</f>
        <v/>
      </c>
      <c r="B82" s="8" t="str">
        <f aca="false">IF($A82="","",'04_CANDIDATES'!$B$40)</f>
        <v/>
      </c>
      <c r="C82" s="41" t="str">
        <f aca="false">IFERROR(IF(COUNT($F82:$T82)=0,"",(SUMPRODUCT(($F82:$T82)/5,TRANSPOSE('02_SELECTION_CRITERIA'!$E$7:$E$21))/SUMPRODUCT(--($F82:$T82&lt;&gt;""),TRANSPOSE('02_SELECTION_CRITERIA'!$E$7:$E$21)))*100),"")</f>
        <v/>
      </c>
      <c r="D82" s="13"/>
      <c r="E82" s="4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42"/>
      <c r="V82" s="42"/>
      <c r="W82" s="42"/>
      <c r="X82" s="42"/>
      <c r="Y82" s="42"/>
    </row>
    <row r="83" customFormat="false" ht="15" hidden="false" customHeight="false" outlineLevel="0" collapsed="false">
      <c r="A83" s="8" t="str">
        <f aca="false">IF('04_CANDIDATES'!$A$41="","",'04_CANDIDATES'!$A$41)</f>
        <v/>
      </c>
      <c r="B83" s="8" t="str">
        <f aca="false">IF($A83="","",'04_CANDIDATES'!$B$41)</f>
        <v/>
      </c>
      <c r="C83" s="41" t="str">
        <f aca="false">IFERROR(IF(COUNT($F83:$T83)=0,"",(SUMPRODUCT(($F83:$T83)/5,TRANSPOSE('02_SELECTION_CRITERIA'!$E$7:$E$21))/SUMPRODUCT(--($F83:$T83&lt;&gt;""),TRANSPOSE('02_SELECTION_CRITERIA'!$E$7:$E$21)))*100),"")</f>
        <v/>
      </c>
      <c r="D83" s="13"/>
      <c r="E83" s="4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42"/>
      <c r="V83" s="42"/>
      <c r="W83" s="42"/>
      <c r="X83" s="42"/>
      <c r="Y83" s="42"/>
    </row>
    <row r="84" customFormat="false" ht="15" hidden="false" customHeight="false" outlineLevel="0" collapsed="false">
      <c r="A84" s="8" t="str">
        <f aca="false">IF('04_CANDIDATES'!$A$42="","",'04_CANDIDATES'!$A$42)</f>
        <v/>
      </c>
      <c r="B84" s="8" t="str">
        <f aca="false">IF($A84="","",'04_CANDIDATES'!$B$42)</f>
        <v/>
      </c>
      <c r="C84" s="41" t="str">
        <f aca="false">IFERROR(IF(COUNT($F84:$T84)=0,"",(SUMPRODUCT(($F84:$T84)/5,TRANSPOSE('02_SELECTION_CRITERIA'!$E$7:$E$21))/SUMPRODUCT(--($F84:$T84&lt;&gt;""),TRANSPOSE('02_SELECTION_CRITERIA'!$E$7:$E$21)))*100),"")</f>
        <v/>
      </c>
      <c r="D84" s="13"/>
      <c r="E84" s="4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42"/>
      <c r="V84" s="42"/>
      <c r="W84" s="42"/>
      <c r="X84" s="42"/>
      <c r="Y84" s="42"/>
    </row>
    <row r="85" customFormat="false" ht="15" hidden="false" customHeight="false" outlineLevel="0" collapsed="false">
      <c r="A85" s="8" t="str">
        <f aca="false">IF('04_CANDIDATES'!$A$43="","",'04_CANDIDATES'!$A$43)</f>
        <v/>
      </c>
      <c r="B85" s="8" t="str">
        <f aca="false">IF($A85="","",'04_CANDIDATES'!$B$43)</f>
        <v/>
      </c>
      <c r="C85" s="41" t="str">
        <f aca="false">IFERROR(IF(COUNT($F85:$T85)=0,"",(SUMPRODUCT(($F85:$T85)/5,TRANSPOSE('02_SELECTION_CRITERIA'!$E$7:$E$21))/SUMPRODUCT(--($F85:$T85&lt;&gt;""),TRANSPOSE('02_SELECTION_CRITERIA'!$E$7:$E$21)))*100),"")</f>
        <v/>
      </c>
      <c r="D85" s="13"/>
      <c r="E85" s="4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42"/>
      <c r="V85" s="42"/>
      <c r="W85" s="42"/>
      <c r="X85" s="42"/>
      <c r="Y85" s="42"/>
    </row>
    <row r="86" customFormat="false" ht="15" hidden="false" customHeight="false" outlineLevel="0" collapsed="false">
      <c r="A86" s="8" t="str">
        <f aca="false">IF('04_CANDIDATES'!$A$44="","",'04_CANDIDATES'!$A$44)</f>
        <v/>
      </c>
      <c r="B86" s="8" t="str">
        <f aca="false">IF($A86="","",'04_CANDIDATES'!$B$44)</f>
        <v/>
      </c>
      <c r="C86" s="41" t="str">
        <f aca="false">IFERROR(IF(COUNT($F86:$T86)=0,"",(SUMPRODUCT(($F86:$T86)/5,TRANSPOSE('02_SELECTION_CRITERIA'!$E$7:$E$21))/SUMPRODUCT(--($F86:$T86&lt;&gt;""),TRANSPOSE('02_SELECTION_CRITERIA'!$E$7:$E$21)))*100),"")</f>
        <v/>
      </c>
      <c r="D86" s="13"/>
      <c r="E86" s="4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42"/>
      <c r="V86" s="42"/>
      <c r="W86" s="42"/>
      <c r="X86" s="42"/>
      <c r="Y86" s="42"/>
    </row>
    <row r="87" customFormat="false" ht="15" hidden="false" customHeight="false" outlineLevel="0" collapsed="false">
      <c r="A87" s="8" t="str">
        <f aca="false">IF('04_CANDIDATES'!$A$45="","",'04_CANDIDATES'!$A$45)</f>
        <v/>
      </c>
      <c r="B87" s="8" t="str">
        <f aca="false">IF($A87="","",'04_CANDIDATES'!$B$45)</f>
        <v/>
      </c>
      <c r="C87" s="41" t="str">
        <f aca="false">IFERROR(IF(COUNT($F87:$T87)=0,"",(SUMPRODUCT(($F87:$T87)/5,TRANSPOSE('02_SELECTION_CRITERIA'!$E$7:$E$21))/SUMPRODUCT(--($F87:$T87&lt;&gt;""),TRANSPOSE('02_SELECTION_CRITERIA'!$E$7:$E$21)))*100),"")</f>
        <v/>
      </c>
      <c r="D87" s="13"/>
      <c r="E87" s="4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42"/>
      <c r="V87" s="42"/>
      <c r="W87" s="42"/>
      <c r="X87" s="42"/>
      <c r="Y87" s="42"/>
    </row>
    <row r="88" customFormat="false" ht="15" hidden="false" customHeight="false" outlineLevel="0" collapsed="false">
      <c r="A88" s="8" t="str">
        <f aca="false">IF('04_CANDIDATES'!$A$46="","",'04_CANDIDATES'!$A$46)</f>
        <v/>
      </c>
      <c r="B88" s="8" t="str">
        <f aca="false">IF($A88="","",'04_CANDIDATES'!$B$46)</f>
        <v/>
      </c>
      <c r="C88" s="41" t="str">
        <f aca="false">IFERROR(IF(COUNT($F88:$T88)=0,"",(SUMPRODUCT(($F88:$T88)/5,TRANSPOSE('02_SELECTION_CRITERIA'!$E$7:$E$21))/SUMPRODUCT(--($F88:$T88&lt;&gt;""),TRANSPOSE('02_SELECTION_CRITERIA'!$E$7:$E$21)))*100),"")</f>
        <v/>
      </c>
      <c r="D88" s="13"/>
      <c r="E88" s="4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42"/>
      <c r="V88" s="42"/>
      <c r="W88" s="42"/>
      <c r="X88" s="42"/>
      <c r="Y88" s="42"/>
    </row>
    <row r="89" customFormat="false" ht="15" hidden="false" customHeight="false" outlineLevel="0" collapsed="false">
      <c r="A89" s="8" t="str">
        <f aca="false">IF('04_CANDIDATES'!$A$47="","",'04_CANDIDATES'!$A$47)</f>
        <v/>
      </c>
      <c r="B89" s="8" t="str">
        <f aca="false">IF($A89="","",'04_CANDIDATES'!$B$47)</f>
        <v/>
      </c>
      <c r="C89" s="41" t="str">
        <f aca="false">IFERROR(IF(COUNT($F89:$T89)=0,"",(SUMPRODUCT(($F89:$T89)/5,TRANSPOSE('02_SELECTION_CRITERIA'!$E$7:$E$21))/SUMPRODUCT(--($F89:$T89&lt;&gt;""),TRANSPOSE('02_SELECTION_CRITERIA'!$E$7:$E$21)))*100),"")</f>
        <v/>
      </c>
      <c r="D89" s="13"/>
      <c r="E89" s="4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42"/>
      <c r="V89" s="42"/>
      <c r="W89" s="42"/>
      <c r="X89" s="42"/>
      <c r="Y89" s="42"/>
    </row>
    <row r="90" customFormat="false" ht="15" hidden="false" customHeight="false" outlineLevel="0" collapsed="false">
      <c r="A90" s="8" t="str">
        <f aca="false">IF('04_CANDIDATES'!$A$48="","",'04_CANDIDATES'!$A$48)</f>
        <v/>
      </c>
      <c r="B90" s="8" t="str">
        <f aca="false">IF($A90="","",'04_CANDIDATES'!$B$48)</f>
        <v/>
      </c>
      <c r="C90" s="41" t="str">
        <f aca="false">IFERROR(IF(COUNT($F90:$T90)=0,"",(SUMPRODUCT(($F90:$T90)/5,TRANSPOSE('02_SELECTION_CRITERIA'!$E$7:$E$21))/SUMPRODUCT(--($F90:$T90&lt;&gt;""),TRANSPOSE('02_SELECTION_CRITERIA'!$E$7:$E$21)))*100),"")</f>
        <v/>
      </c>
      <c r="D90" s="13"/>
      <c r="E90" s="4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42"/>
      <c r="V90" s="42"/>
      <c r="W90" s="42"/>
      <c r="X90" s="42"/>
      <c r="Y90" s="42"/>
    </row>
    <row r="91" customFormat="false" ht="15" hidden="false" customHeight="false" outlineLevel="0" collapsed="false">
      <c r="A91" s="8" t="str">
        <f aca="false">IF('04_CANDIDATES'!$A$49="","",'04_CANDIDATES'!$A$49)</f>
        <v/>
      </c>
      <c r="B91" s="8" t="str">
        <f aca="false">IF($A91="","",'04_CANDIDATES'!$B$49)</f>
        <v/>
      </c>
      <c r="C91" s="41" t="str">
        <f aca="false">IFERROR(IF(COUNT($F91:$T91)=0,"",(SUMPRODUCT(($F91:$T91)/5,TRANSPOSE('02_SELECTION_CRITERIA'!$E$7:$E$21))/SUMPRODUCT(--($F91:$T91&lt;&gt;""),TRANSPOSE('02_SELECTION_CRITERIA'!$E$7:$E$21)))*100),"")</f>
        <v/>
      </c>
      <c r="D91" s="13"/>
      <c r="E91" s="4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42"/>
      <c r="V91" s="42"/>
      <c r="W91" s="42"/>
      <c r="X91" s="42"/>
      <c r="Y91" s="42"/>
    </row>
    <row r="92" customFormat="false" ht="15" hidden="false" customHeight="false" outlineLevel="0" collapsed="false">
      <c r="A92" s="8" t="str">
        <f aca="false">IF('04_CANDIDATES'!$A$50="","",'04_CANDIDATES'!$A$50)</f>
        <v/>
      </c>
      <c r="B92" s="8" t="str">
        <f aca="false">IF($A92="","",'04_CANDIDATES'!$B$50)</f>
        <v/>
      </c>
      <c r="C92" s="41" t="str">
        <f aca="false">IFERROR(IF(COUNT($F92:$T92)=0,"",(SUMPRODUCT(($F92:$T92)/5,TRANSPOSE('02_SELECTION_CRITERIA'!$E$7:$E$21))/SUMPRODUCT(--($F92:$T92&lt;&gt;""),TRANSPOSE('02_SELECTION_CRITERIA'!$E$7:$E$21)))*100),"")</f>
        <v/>
      </c>
      <c r="D92" s="13"/>
      <c r="E92" s="4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42"/>
      <c r="V92" s="42"/>
      <c r="W92" s="42"/>
      <c r="X92" s="42"/>
      <c r="Y92" s="42"/>
    </row>
    <row r="93" customFormat="false" ht="15" hidden="false" customHeight="false" outlineLevel="0" collapsed="false">
      <c r="A93" s="8" t="str">
        <f aca="false">IF('04_CANDIDATES'!$A$51="","",'04_CANDIDATES'!$A$51)</f>
        <v/>
      </c>
      <c r="B93" s="8" t="str">
        <f aca="false">IF($A93="","",'04_CANDIDATES'!$B$51)</f>
        <v/>
      </c>
      <c r="C93" s="41" t="str">
        <f aca="false">IFERROR(IF(COUNT($F93:$T93)=0,"",(SUMPRODUCT(($F93:$T93)/5,TRANSPOSE('02_SELECTION_CRITERIA'!$E$7:$E$21))/SUMPRODUCT(--($F93:$T93&lt;&gt;""),TRANSPOSE('02_SELECTION_CRITERIA'!$E$7:$E$21)))*100),"")</f>
        <v/>
      </c>
      <c r="D93" s="13"/>
      <c r="E93" s="4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42"/>
      <c r="V93" s="42"/>
      <c r="W93" s="42"/>
      <c r="X93" s="42"/>
      <c r="Y93" s="42"/>
    </row>
    <row r="94" customFormat="false" ht="15" hidden="false" customHeight="false" outlineLevel="0" collapsed="false">
      <c r="A94" s="8" t="str">
        <f aca="false">IF('04_CANDIDATES'!$A$52="","",'04_CANDIDATES'!$A$52)</f>
        <v/>
      </c>
      <c r="B94" s="8" t="str">
        <f aca="false">IF($A94="","",'04_CANDIDATES'!$B$52)</f>
        <v/>
      </c>
      <c r="C94" s="41" t="str">
        <f aca="false">IFERROR(IF(COUNT($F94:$T94)=0,"",(SUMPRODUCT(($F94:$T94)/5,TRANSPOSE('02_SELECTION_CRITERIA'!$E$7:$E$21))/SUMPRODUCT(--($F94:$T94&lt;&gt;""),TRANSPOSE('02_SELECTION_CRITERIA'!$E$7:$E$21)))*100),"")</f>
        <v/>
      </c>
      <c r="D94" s="13"/>
      <c r="E94" s="4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42"/>
      <c r="V94" s="42"/>
      <c r="W94" s="42"/>
      <c r="X94" s="42"/>
      <c r="Y94" s="42"/>
    </row>
    <row r="95" customFormat="false" ht="15" hidden="false" customHeight="false" outlineLevel="0" collapsed="false">
      <c r="A95" s="8" t="str">
        <f aca="false">IF('04_CANDIDATES'!$A$53="","",'04_CANDIDATES'!$A$53)</f>
        <v/>
      </c>
      <c r="B95" s="8" t="str">
        <f aca="false">IF($A95="","",'04_CANDIDATES'!$B$53)</f>
        <v/>
      </c>
      <c r="C95" s="41" t="str">
        <f aca="false">IFERROR(IF(COUNT($F95:$T95)=0,"",(SUMPRODUCT(($F95:$T95)/5,TRANSPOSE('02_SELECTION_CRITERIA'!$E$7:$E$21))/SUMPRODUCT(--($F95:$T95&lt;&gt;""),TRANSPOSE('02_SELECTION_CRITERIA'!$E$7:$E$21)))*100),"")</f>
        <v/>
      </c>
      <c r="D95" s="13"/>
      <c r="E95" s="4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42"/>
      <c r="V95" s="42"/>
      <c r="W95" s="42"/>
      <c r="X95" s="42"/>
      <c r="Y95" s="42"/>
    </row>
    <row r="96" customFormat="false" ht="15" hidden="false" customHeight="false" outlineLevel="0" collapsed="false">
      <c r="A96" s="8" t="str">
        <f aca="false">IF('04_CANDIDATES'!$A$54="","",'04_CANDIDATES'!$A$54)</f>
        <v/>
      </c>
      <c r="B96" s="8" t="str">
        <f aca="false">IF($A96="","",'04_CANDIDATES'!$B$54)</f>
        <v/>
      </c>
      <c r="C96" s="41" t="str">
        <f aca="false">IFERROR(IF(COUNT($F96:$T96)=0,"",(SUMPRODUCT(($F96:$T96)/5,TRANSPOSE('02_SELECTION_CRITERIA'!$E$7:$E$21))/SUMPRODUCT(--($F96:$T96&lt;&gt;""),TRANSPOSE('02_SELECTION_CRITERIA'!$E$7:$E$21)))*100),"")</f>
        <v/>
      </c>
      <c r="D96" s="13"/>
      <c r="E96" s="4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42"/>
      <c r="V96" s="42"/>
      <c r="W96" s="42"/>
      <c r="X96" s="42"/>
      <c r="Y96" s="42"/>
    </row>
    <row r="97" customFormat="false" ht="15" hidden="false" customHeight="false" outlineLevel="0" collapsed="false">
      <c r="A97" s="8" t="str">
        <f aca="false">IF('04_CANDIDATES'!$A$55="","",'04_CANDIDATES'!$A$55)</f>
        <v/>
      </c>
      <c r="B97" s="8" t="str">
        <f aca="false">IF($A97="","",'04_CANDIDATES'!$B$55)</f>
        <v/>
      </c>
      <c r="C97" s="41" t="str">
        <f aca="false">IFERROR(IF(COUNT($F97:$T97)=0,"",(SUMPRODUCT(($F97:$T97)/5,TRANSPOSE('02_SELECTION_CRITERIA'!$E$7:$E$21))/SUMPRODUCT(--($F97:$T97&lt;&gt;""),TRANSPOSE('02_SELECTION_CRITERIA'!$E$7:$E$21)))*100),"")</f>
        <v/>
      </c>
      <c r="D97" s="13"/>
      <c r="E97" s="4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42"/>
      <c r="V97" s="42"/>
      <c r="W97" s="42"/>
      <c r="X97" s="42"/>
      <c r="Y97" s="42"/>
    </row>
    <row r="98" customFormat="false" ht="15" hidden="false" customHeight="false" outlineLevel="0" collapsed="false">
      <c r="A98" s="8" t="str">
        <f aca="false">IF('04_CANDIDATES'!$A$56="","",'04_CANDIDATES'!$A$56)</f>
        <v/>
      </c>
      <c r="B98" s="8" t="str">
        <f aca="false">IF($A98="","",'04_CANDIDATES'!$B$56)</f>
        <v/>
      </c>
      <c r="C98" s="41" t="str">
        <f aca="false">IFERROR(IF(COUNT($F98:$T98)=0,"",(SUMPRODUCT(($F98:$T98)/5,TRANSPOSE('02_SELECTION_CRITERIA'!$E$7:$E$21))/SUMPRODUCT(--($F98:$T98&lt;&gt;""),TRANSPOSE('02_SELECTION_CRITERIA'!$E$7:$E$21)))*100),"")</f>
        <v/>
      </c>
      <c r="D98" s="13"/>
      <c r="E98" s="4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42"/>
      <c r="V98" s="42"/>
      <c r="W98" s="42"/>
      <c r="X98" s="42"/>
      <c r="Y98" s="42"/>
    </row>
    <row r="99" customFormat="false" ht="15" hidden="false" customHeight="false" outlineLevel="0" collapsed="false">
      <c r="A99" s="8" t="str">
        <f aca="false">IF('04_CANDIDATES'!$A$57="","",'04_CANDIDATES'!$A$57)</f>
        <v/>
      </c>
      <c r="B99" s="8" t="str">
        <f aca="false">IF($A99="","",'04_CANDIDATES'!$B$57)</f>
        <v/>
      </c>
      <c r="C99" s="41" t="str">
        <f aca="false">IFERROR(IF(COUNT($F99:$T99)=0,"",(SUMPRODUCT(($F99:$T99)/5,TRANSPOSE('02_SELECTION_CRITERIA'!$E$7:$E$21))/SUMPRODUCT(--($F99:$T99&lt;&gt;""),TRANSPOSE('02_SELECTION_CRITERIA'!$E$7:$E$21)))*100),"")</f>
        <v/>
      </c>
      <c r="D99" s="13"/>
      <c r="E99" s="4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42"/>
      <c r="V99" s="42"/>
      <c r="W99" s="42"/>
      <c r="X99" s="42"/>
      <c r="Y99" s="42"/>
    </row>
    <row r="100" customFormat="false" ht="15" hidden="false" customHeight="false" outlineLevel="0" collapsed="false">
      <c r="A100" s="8" t="str">
        <f aca="false">IF('04_CANDIDATES'!$A$58="","",'04_CANDIDATES'!$A$58)</f>
        <v/>
      </c>
      <c r="B100" s="8" t="str">
        <f aca="false">IF($A100="","",'04_CANDIDATES'!$B$58)</f>
        <v/>
      </c>
      <c r="C100" s="41" t="str">
        <f aca="false">IFERROR(IF(COUNT($F100:$T100)=0,"",(SUMPRODUCT(($F100:$T100)/5,TRANSPOSE('02_SELECTION_CRITERIA'!$E$7:$E$21))/SUMPRODUCT(--($F100:$T100&lt;&gt;""),TRANSPOSE('02_SELECTION_CRITERIA'!$E$7:$E$21)))*100),"")</f>
        <v/>
      </c>
      <c r="D100" s="13"/>
      <c r="E100" s="4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42"/>
      <c r="V100" s="42"/>
      <c r="W100" s="42"/>
      <c r="X100" s="42"/>
      <c r="Y100" s="42"/>
    </row>
    <row r="101" customFormat="false" ht="15" hidden="false" customHeight="false" outlineLevel="0" collapsed="false">
      <c r="A101" s="8" t="str">
        <f aca="false">IF('04_CANDIDATES'!$A$59="","",'04_CANDIDATES'!$A$59)</f>
        <v/>
      </c>
      <c r="B101" s="8" t="str">
        <f aca="false">IF($A101="","",'04_CANDIDATES'!$B$59)</f>
        <v/>
      </c>
      <c r="C101" s="41" t="str">
        <f aca="false">IFERROR(IF(COUNT($F101:$T101)=0,"",(SUMPRODUCT(($F101:$T101)/5,TRANSPOSE('02_SELECTION_CRITERIA'!$E$7:$E$21))/SUMPRODUCT(--($F101:$T101&lt;&gt;""),TRANSPOSE('02_SELECTION_CRITERIA'!$E$7:$E$21)))*100),"")</f>
        <v/>
      </c>
      <c r="D101" s="13"/>
      <c r="E101" s="4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42"/>
      <c r="V101" s="42"/>
      <c r="W101" s="42"/>
      <c r="X101" s="42"/>
      <c r="Y101" s="42"/>
    </row>
    <row r="102" customFormat="false" ht="15" hidden="false" customHeight="false" outlineLevel="0" collapsed="false">
      <c r="A102" s="8" t="str">
        <f aca="false">IF('04_CANDIDATES'!$A$60="","",'04_CANDIDATES'!$A$60)</f>
        <v/>
      </c>
      <c r="B102" s="8" t="str">
        <f aca="false">IF($A102="","",'04_CANDIDATES'!$B$60)</f>
        <v/>
      </c>
      <c r="C102" s="41" t="str">
        <f aca="false">IFERROR(IF(COUNT($F102:$T102)=0,"",(SUMPRODUCT(($F102:$T102)/5,TRANSPOSE('02_SELECTION_CRITERIA'!$E$7:$E$21))/SUMPRODUCT(--($F102:$T102&lt;&gt;""),TRANSPOSE('02_SELECTION_CRITERIA'!$E$7:$E$21)))*100),"")</f>
        <v/>
      </c>
      <c r="D102" s="13"/>
      <c r="E102" s="4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42"/>
      <c r="V102" s="42"/>
      <c r="W102" s="42"/>
      <c r="X102" s="42"/>
      <c r="Y102" s="42"/>
    </row>
    <row r="103" customFormat="false" ht="15" hidden="false" customHeight="false" outlineLevel="0" collapsed="false">
      <c r="A103" s="8" t="str">
        <f aca="false">IF('04_CANDIDATES'!$A$61="","",'04_CANDIDATES'!$A$61)</f>
        <v/>
      </c>
      <c r="B103" s="8" t="str">
        <f aca="false">IF($A103="","",'04_CANDIDATES'!$B$61)</f>
        <v/>
      </c>
      <c r="C103" s="41" t="str">
        <f aca="false">IFERROR(IF(COUNT($F103:$T103)=0,"",(SUMPRODUCT(($F103:$T103)/5,TRANSPOSE('02_SELECTION_CRITERIA'!$E$7:$E$21))/SUMPRODUCT(--($F103:$T103&lt;&gt;""),TRANSPOSE('02_SELECTION_CRITERIA'!$E$7:$E$21)))*100),"")</f>
        <v/>
      </c>
      <c r="D103" s="13"/>
      <c r="E103" s="4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42"/>
      <c r="V103" s="42"/>
      <c r="W103" s="42"/>
      <c r="X103" s="42"/>
      <c r="Y103" s="42"/>
    </row>
    <row r="104" customFormat="false" ht="15" hidden="false" customHeight="false" outlineLevel="0" collapsed="false">
      <c r="A104" s="8" t="str">
        <f aca="false">IF('04_CANDIDATES'!$A$62="","",'04_CANDIDATES'!$A$62)</f>
        <v/>
      </c>
      <c r="B104" s="8" t="str">
        <f aca="false">IF($A104="","",'04_CANDIDATES'!$B$62)</f>
        <v/>
      </c>
      <c r="C104" s="41" t="str">
        <f aca="false">IFERROR(IF(COUNT($F104:$T104)=0,"",(SUMPRODUCT(($F104:$T104)/5,TRANSPOSE('02_SELECTION_CRITERIA'!$E$7:$E$21))/SUMPRODUCT(--($F104:$T104&lt;&gt;""),TRANSPOSE('02_SELECTION_CRITERIA'!$E$7:$E$21)))*100),"")</f>
        <v/>
      </c>
      <c r="D104" s="13"/>
      <c r="E104" s="4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42"/>
      <c r="V104" s="42"/>
      <c r="W104" s="42"/>
      <c r="X104" s="42"/>
      <c r="Y104" s="42"/>
    </row>
    <row r="105" customFormat="false" ht="15" hidden="false" customHeight="false" outlineLevel="0" collapsed="false">
      <c r="A105" s="8" t="str">
        <f aca="false">IF('04_CANDIDATES'!$A$63="","",'04_CANDIDATES'!$A$63)</f>
        <v/>
      </c>
      <c r="B105" s="8" t="str">
        <f aca="false">IF($A105="","",'04_CANDIDATES'!$B$63)</f>
        <v/>
      </c>
      <c r="C105" s="41" t="str">
        <f aca="false">IFERROR(IF(COUNT($F105:$T105)=0,"",(SUMPRODUCT(($F105:$T105)/5,TRANSPOSE('02_SELECTION_CRITERIA'!$E$7:$E$21))/SUMPRODUCT(--($F105:$T105&lt;&gt;""),TRANSPOSE('02_SELECTION_CRITERIA'!$E$7:$E$21)))*100),"")</f>
        <v/>
      </c>
      <c r="D105" s="13"/>
      <c r="E105" s="4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42"/>
      <c r="V105" s="42"/>
      <c r="W105" s="42"/>
      <c r="X105" s="42"/>
      <c r="Y105" s="42"/>
    </row>
    <row r="106" customFormat="false" ht="15" hidden="false" customHeight="false" outlineLevel="0" collapsed="false">
      <c r="A106" s="8" t="str">
        <f aca="false">IF('04_CANDIDATES'!$A$64="","",'04_CANDIDATES'!$A$64)</f>
        <v/>
      </c>
      <c r="B106" s="8" t="str">
        <f aca="false">IF($A106="","",'04_CANDIDATES'!$B$64)</f>
        <v/>
      </c>
      <c r="C106" s="41" t="str">
        <f aca="false">IFERROR(IF(COUNT($F106:$T106)=0,"",(SUMPRODUCT(($F106:$T106)/5,TRANSPOSE('02_SELECTION_CRITERIA'!$E$7:$E$21))/SUMPRODUCT(--($F106:$T106&lt;&gt;""),TRANSPOSE('02_SELECTION_CRITERIA'!$E$7:$E$21)))*100),"")</f>
        <v/>
      </c>
      <c r="D106" s="13"/>
      <c r="E106" s="4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42"/>
      <c r="V106" s="42"/>
      <c r="W106" s="42"/>
      <c r="X106" s="42"/>
      <c r="Y106" s="42"/>
    </row>
  </sheetData>
  <sheetProtection sheet="true" formatCells="false" formatColumns="false" formatRows="false" sort="false" autoFilter="false"/>
  <autoFilter ref="A46:Y106"/>
  <mergeCells count="22">
    <mergeCell ref="A1:H1"/>
    <mergeCell ref="A2:H2"/>
    <mergeCell ref="F3:H3"/>
    <mergeCell ref="F4:H6"/>
    <mergeCell ref="A26:B26"/>
    <mergeCell ref="C26:D26"/>
    <mergeCell ref="A28:B28"/>
    <mergeCell ref="C28:F28"/>
    <mergeCell ref="A30:B30"/>
    <mergeCell ref="C30:F30"/>
    <mergeCell ref="A32:B32"/>
    <mergeCell ref="C32:F32"/>
    <mergeCell ref="A34:B34"/>
    <mergeCell ref="C34:F34"/>
    <mergeCell ref="A36:B36"/>
    <mergeCell ref="C36:F36"/>
    <mergeCell ref="A38:B38"/>
    <mergeCell ref="C38:F38"/>
    <mergeCell ref="A40:B40"/>
    <mergeCell ref="C40:F40"/>
    <mergeCell ref="A44:Y44"/>
    <mergeCell ref="A45:Y45"/>
  </mergeCells>
  <conditionalFormatting sqref="E10:E24">
    <cfRule type="expression" priority="2" aboveAverage="0" equalAverage="0" bottom="0" percent="0" rank="0" text="" dxfId="6">
      <formula>AND(E10&lt;&gt;"",D10&lt;&gt;"",E10&lt;D10)</formula>
    </cfRule>
  </conditionalFormatting>
  <conditionalFormatting sqref="D47:D106">
    <cfRule type="expression" priority="3" aboveAverage="0" equalAverage="0" bottom="0" percent="0" rank="0" text="" dxfId="5">
      <formula>D47="GREEN"</formula>
    </cfRule>
    <cfRule type="expression" priority="4" aboveAverage="0" equalAverage="0" bottom="0" percent="0" rank="0" text="" dxfId="9">
      <formula>D47="AMBER"</formula>
    </cfRule>
    <cfRule type="expression" priority="5" aboveAverage="0" equalAverage="0" bottom="0" percent="0" rank="0" text="" dxfId="6">
      <formula>D47="RED"</formula>
    </cfRule>
  </conditionalFormatting>
  <conditionalFormatting sqref="C26:D26">
    <cfRule type="expression" priority="6" aboveAverage="0" equalAverage="0" bottom="0" percent="0" rank="0" text="" dxfId="10">
      <formula>C26="GREEN"</formula>
    </cfRule>
    <cfRule type="expression" priority="7" aboveAverage="0" equalAverage="0" bottom="0" percent="0" rank="0" text="" dxfId="11">
      <formula>C26="AMBER"</formula>
    </cfRule>
    <cfRule type="expression" priority="8" aboveAverage="0" equalAverage="0" bottom="0" percent="0" rank="0" text="" dxfId="12">
      <formula>C26="RED"</formula>
    </cfRule>
  </conditionalFormatting>
  <dataValidations count="961">
    <dataValidation allowBlank="true" errorStyle="stop" operator="between" showDropDown="false" showErrorMessage="false" showInputMessage="false" sqref="B4" type="list">
      <formula1>'04_CANDIDATES'!$A$5:$A$64</formula1>
      <formula2>0</formula2>
    </dataValidation>
    <dataValidation allowBlank="true" errorStyle="stop" operator="between" showDropDown="false" showErrorMessage="false" showInputMessage="false" sqref="F47" type="list">
      <formula1>'10_LISTS_SETTINGS'!$M$5:$M$9</formula1>
      <formula2>0</formula2>
    </dataValidation>
    <dataValidation allowBlank="true" errorStyle="stop" operator="between" showDropDown="false" showErrorMessage="false" showInputMessage="false" sqref="G47" type="list">
      <formula1>'10_LISTS_SETTINGS'!$M$5:$M$9</formula1>
      <formula2>0</formula2>
    </dataValidation>
    <dataValidation allowBlank="true" errorStyle="stop" operator="between" showDropDown="false" showErrorMessage="false" showInputMessage="false" sqref="H47" type="list">
      <formula1>'10_LISTS_SETTINGS'!$M$5:$M$9</formula1>
      <formula2>0</formula2>
    </dataValidation>
    <dataValidation allowBlank="true" errorStyle="stop" operator="between" showDropDown="false" showErrorMessage="false" showInputMessage="false" sqref="I47" type="list">
      <formula1>'10_LISTS_SETTINGS'!$M$5:$M$9</formula1>
      <formula2>0</formula2>
    </dataValidation>
    <dataValidation allowBlank="true" errorStyle="stop" operator="between" showDropDown="false" showErrorMessage="false" showInputMessage="false" sqref="J47" type="list">
      <formula1>'10_LISTS_SETTINGS'!$M$5:$M$9</formula1>
      <formula2>0</formula2>
    </dataValidation>
    <dataValidation allowBlank="true" errorStyle="stop" operator="between" showDropDown="false" showErrorMessage="false" showInputMessage="false" sqref="K47" type="list">
      <formula1>'10_LISTS_SETTINGS'!$M$5:$M$9</formula1>
      <formula2>0</formula2>
    </dataValidation>
    <dataValidation allowBlank="true" errorStyle="stop" operator="between" showDropDown="false" showErrorMessage="false" showInputMessage="false" sqref="L47" type="list">
      <formula1>'10_LISTS_SETTINGS'!$M$5:$M$9</formula1>
      <formula2>0</formula2>
    </dataValidation>
    <dataValidation allowBlank="true" errorStyle="stop" operator="between" showDropDown="false" showErrorMessage="false" showInputMessage="false" sqref="M47" type="list">
      <formula1>'10_LISTS_SETTINGS'!$M$5:$M$9</formula1>
      <formula2>0</formula2>
    </dataValidation>
    <dataValidation allowBlank="true" errorStyle="stop" operator="between" showDropDown="false" showErrorMessage="false" showInputMessage="false" sqref="N47" type="list">
      <formula1>'10_LISTS_SETTINGS'!$M$5:$M$9</formula1>
      <formula2>0</formula2>
    </dataValidation>
    <dataValidation allowBlank="true" errorStyle="stop" operator="between" showDropDown="false" showErrorMessage="false" showInputMessage="false" sqref="O47" type="list">
      <formula1>'10_LISTS_SETTINGS'!$M$5:$M$9</formula1>
      <formula2>0</formula2>
    </dataValidation>
    <dataValidation allowBlank="true" errorStyle="stop" operator="between" showDropDown="false" showErrorMessage="false" showInputMessage="false" sqref="P47" type="list">
      <formula1>'10_LISTS_SETTINGS'!$M$5:$M$9</formula1>
      <formula2>0</formula2>
    </dataValidation>
    <dataValidation allowBlank="true" errorStyle="stop" operator="between" showDropDown="false" showErrorMessage="false" showInputMessage="false" sqref="Q47" type="list">
      <formula1>'10_LISTS_SETTINGS'!$M$5:$M$9</formula1>
      <formula2>0</formula2>
    </dataValidation>
    <dataValidation allowBlank="true" errorStyle="stop" operator="between" showDropDown="false" showErrorMessage="false" showInputMessage="false" sqref="R47" type="list">
      <formula1>'10_LISTS_SETTINGS'!$M$5:$M$9</formula1>
      <formula2>0</formula2>
    </dataValidation>
    <dataValidation allowBlank="true" errorStyle="stop" operator="between" showDropDown="false" showErrorMessage="false" showInputMessage="false" sqref="S47" type="list">
      <formula1>'10_LISTS_SETTINGS'!$M$5:$M$9</formula1>
      <formula2>0</formula2>
    </dataValidation>
    <dataValidation allowBlank="true" errorStyle="stop" operator="between" showDropDown="false" showErrorMessage="false" showInputMessage="false" sqref="T47" type="list">
      <formula1>'10_LISTS_SETTINGS'!$M$5:$M$9</formula1>
      <formula2>0</formula2>
    </dataValidation>
    <dataValidation allowBlank="true" errorStyle="stop" operator="between" showDropDown="false" showErrorMessage="false" showInputMessage="false" sqref="D47" type="list">
      <formula1>'10_LISTS_SETTINGS'!$K$5:$K$7</formula1>
      <formula2>0</formula2>
    </dataValidation>
    <dataValidation allowBlank="true" errorStyle="stop" operator="between" showDropDown="false" showErrorMessage="false" showInputMessage="false" sqref="F48" type="list">
      <formula1>'10_LISTS_SETTINGS'!$M$5:$M$9</formula1>
      <formula2>0</formula2>
    </dataValidation>
    <dataValidation allowBlank="true" errorStyle="stop" operator="between" showDropDown="false" showErrorMessage="false" showInputMessage="false" sqref="G48" type="list">
      <formula1>'10_LISTS_SETTINGS'!$M$5:$M$9</formula1>
      <formula2>0</formula2>
    </dataValidation>
    <dataValidation allowBlank="true" errorStyle="stop" operator="between" showDropDown="false" showErrorMessage="false" showInputMessage="false" sqref="H48" type="list">
      <formula1>'10_LISTS_SETTINGS'!$M$5:$M$9</formula1>
      <formula2>0</formula2>
    </dataValidation>
    <dataValidation allowBlank="true" errorStyle="stop" operator="between" showDropDown="false" showErrorMessage="false" showInputMessage="false" sqref="I48" type="list">
      <formula1>'10_LISTS_SETTINGS'!$M$5:$M$9</formula1>
      <formula2>0</formula2>
    </dataValidation>
    <dataValidation allowBlank="true" errorStyle="stop" operator="between" showDropDown="false" showErrorMessage="false" showInputMessage="false" sqref="J48" type="list">
      <formula1>'10_LISTS_SETTINGS'!$M$5:$M$9</formula1>
      <formula2>0</formula2>
    </dataValidation>
    <dataValidation allowBlank="true" errorStyle="stop" operator="between" showDropDown="false" showErrorMessage="false" showInputMessage="false" sqref="K48" type="list">
      <formula1>'10_LISTS_SETTINGS'!$M$5:$M$9</formula1>
      <formula2>0</formula2>
    </dataValidation>
    <dataValidation allowBlank="true" errorStyle="stop" operator="between" showDropDown="false" showErrorMessage="false" showInputMessage="false" sqref="L48" type="list">
      <formula1>'10_LISTS_SETTINGS'!$M$5:$M$9</formula1>
      <formula2>0</formula2>
    </dataValidation>
    <dataValidation allowBlank="true" errorStyle="stop" operator="between" showDropDown="false" showErrorMessage="false" showInputMessage="false" sqref="M48" type="list">
      <formula1>'10_LISTS_SETTINGS'!$M$5:$M$9</formula1>
      <formula2>0</formula2>
    </dataValidation>
    <dataValidation allowBlank="true" errorStyle="stop" operator="between" showDropDown="false" showErrorMessage="false" showInputMessage="false" sqref="N48" type="list">
      <formula1>'10_LISTS_SETTINGS'!$M$5:$M$9</formula1>
      <formula2>0</formula2>
    </dataValidation>
    <dataValidation allowBlank="true" errorStyle="stop" operator="between" showDropDown="false" showErrorMessage="false" showInputMessage="false" sqref="O48" type="list">
      <formula1>'10_LISTS_SETTINGS'!$M$5:$M$9</formula1>
      <formula2>0</formula2>
    </dataValidation>
    <dataValidation allowBlank="true" errorStyle="stop" operator="between" showDropDown="false" showErrorMessage="false" showInputMessage="false" sqref="P48" type="list">
      <formula1>'10_LISTS_SETTINGS'!$M$5:$M$9</formula1>
      <formula2>0</formula2>
    </dataValidation>
    <dataValidation allowBlank="true" errorStyle="stop" operator="between" showDropDown="false" showErrorMessage="false" showInputMessage="false" sqref="Q48" type="list">
      <formula1>'10_LISTS_SETTINGS'!$M$5:$M$9</formula1>
      <formula2>0</formula2>
    </dataValidation>
    <dataValidation allowBlank="true" errorStyle="stop" operator="between" showDropDown="false" showErrorMessage="false" showInputMessage="false" sqref="R48" type="list">
      <formula1>'10_LISTS_SETTINGS'!$M$5:$M$9</formula1>
      <formula2>0</formula2>
    </dataValidation>
    <dataValidation allowBlank="true" errorStyle="stop" operator="between" showDropDown="false" showErrorMessage="false" showInputMessage="false" sqref="S48" type="list">
      <formula1>'10_LISTS_SETTINGS'!$M$5:$M$9</formula1>
      <formula2>0</formula2>
    </dataValidation>
    <dataValidation allowBlank="true" errorStyle="stop" operator="between" showDropDown="false" showErrorMessage="false" showInputMessage="false" sqref="T48" type="list">
      <formula1>'10_LISTS_SETTINGS'!$M$5:$M$9</formula1>
      <formula2>0</formula2>
    </dataValidation>
    <dataValidation allowBlank="true" errorStyle="stop" operator="between" showDropDown="false" showErrorMessage="false" showInputMessage="false" sqref="D48" type="list">
      <formula1>'10_LISTS_SETTINGS'!$K$5:$K$7</formula1>
      <formula2>0</formula2>
    </dataValidation>
    <dataValidation allowBlank="true" errorStyle="stop" operator="between" showDropDown="false" showErrorMessage="false" showInputMessage="false" sqref="F49" type="list">
      <formula1>'10_LISTS_SETTINGS'!$M$5:$M$9</formula1>
      <formula2>0</formula2>
    </dataValidation>
    <dataValidation allowBlank="true" errorStyle="stop" operator="between" showDropDown="false" showErrorMessage="false" showInputMessage="false" sqref="G49" type="list">
      <formula1>'10_LISTS_SETTINGS'!$M$5:$M$9</formula1>
      <formula2>0</formula2>
    </dataValidation>
    <dataValidation allowBlank="true" errorStyle="stop" operator="between" showDropDown="false" showErrorMessage="false" showInputMessage="false" sqref="H49" type="list">
      <formula1>'10_LISTS_SETTINGS'!$M$5:$M$9</formula1>
      <formula2>0</formula2>
    </dataValidation>
    <dataValidation allowBlank="true" errorStyle="stop" operator="between" showDropDown="false" showErrorMessage="false" showInputMessage="false" sqref="I49" type="list">
      <formula1>'10_LISTS_SETTINGS'!$M$5:$M$9</formula1>
      <formula2>0</formula2>
    </dataValidation>
    <dataValidation allowBlank="true" errorStyle="stop" operator="between" showDropDown="false" showErrorMessage="false" showInputMessage="false" sqref="J49" type="list">
      <formula1>'10_LISTS_SETTINGS'!$M$5:$M$9</formula1>
      <formula2>0</formula2>
    </dataValidation>
    <dataValidation allowBlank="true" errorStyle="stop" operator="between" showDropDown="false" showErrorMessage="false" showInputMessage="false" sqref="K49" type="list">
      <formula1>'10_LISTS_SETTINGS'!$M$5:$M$9</formula1>
      <formula2>0</formula2>
    </dataValidation>
    <dataValidation allowBlank="true" errorStyle="stop" operator="between" showDropDown="false" showErrorMessage="false" showInputMessage="false" sqref="L49" type="list">
      <formula1>'10_LISTS_SETTINGS'!$M$5:$M$9</formula1>
      <formula2>0</formula2>
    </dataValidation>
    <dataValidation allowBlank="true" errorStyle="stop" operator="between" showDropDown="false" showErrorMessage="false" showInputMessage="false" sqref="M49" type="list">
      <formula1>'10_LISTS_SETTINGS'!$M$5:$M$9</formula1>
      <formula2>0</formula2>
    </dataValidation>
    <dataValidation allowBlank="true" errorStyle="stop" operator="between" showDropDown="false" showErrorMessage="false" showInputMessage="false" sqref="N49" type="list">
      <formula1>'10_LISTS_SETTINGS'!$M$5:$M$9</formula1>
      <formula2>0</formula2>
    </dataValidation>
    <dataValidation allowBlank="true" errorStyle="stop" operator="between" showDropDown="false" showErrorMessage="false" showInputMessage="false" sqref="O49" type="list">
      <formula1>'10_LISTS_SETTINGS'!$M$5:$M$9</formula1>
      <formula2>0</formula2>
    </dataValidation>
    <dataValidation allowBlank="true" errorStyle="stop" operator="between" showDropDown="false" showErrorMessage="false" showInputMessage="false" sqref="P49" type="list">
      <formula1>'10_LISTS_SETTINGS'!$M$5:$M$9</formula1>
      <formula2>0</formula2>
    </dataValidation>
    <dataValidation allowBlank="true" errorStyle="stop" operator="between" showDropDown="false" showErrorMessage="false" showInputMessage="false" sqref="Q49" type="list">
      <formula1>'10_LISTS_SETTINGS'!$M$5:$M$9</formula1>
      <formula2>0</formula2>
    </dataValidation>
    <dataValidation allowBlank="true" errorStyle="stop" operator="between" showDropDown="false" showErrorMessage="false" showInputMessage="false" sqref="R49" type="list">
      <formula1>'10_LISTS_SETTINGS'!$M$5:$M$9</formula1>
      <formula2>0</formula2>
    </dataValidation>
    <dataValidation allowBlank="true" errorStyle="stop" operator="between" showDropDown="false" showErrorMessage="false" showInputMessage="false" sqref="S49" type="list">
      <formula1>'10_LISTS_SETTINGS'!$M$5:$M$9</formula1>
      <formula2>0</formula2>
    </dataValidation>
    <dataValidation allowBlank="true" errorStyle="stop" operator="between" showDropDown="false" showErrorMessage="false" showInputMessage="false" sqref="T49" type="list">
      <formula1>'10_LISTS_SETTINGS'!$M$5:$M$9</formula1>
      <formula2>0</formula2>
    </dataValidation>
    <dataValidation allowBlank="true" errorStyle="stop" operator="between" showDropDown="false" showErrorMessage="false" showInputMessage="false" sqref="D49" type="list">
      <formula1>'10_LISTS_SETTINGS'!$K$5:$K$7</formula1>
      <formula2>0</formula2>
    </dataValidation>
    <dataValidation allowBlank="true" errorStyle="stop" operator="between" showDropDown="false" showErrorMessage="false" showInputMessage="false" sqref="F50" type="list">
      <formula1>'10_LISTS_SETTINGS'!$M$5:$M$9</formula1>
      <formula2>0</formula2>
    </dataValidation>
    <dataValidation allowBlank="true" errorStyle="stop" operator="between" showDropDown="false" showErrorMessage="false" showInputMessage="false" sqref="G50" type="list">
      <formula1>'10_LISTS_SETTINGS'!$M$5:$M$9</formula1>
      <formula2>0</formula2>
    </dataValidation>
    <dataValidation allowBlank="true" errorStyle="stop" operator="between" showDropDown="false" showErrorMessage="false" showInputMessage="false" sqref="H50" type="list">
      <formula1>'10_LISTS_SETTINGS'!$M$5:$M$9</formula1>
      <formula2>0</formula2>
    </dataValidation>
    <dataValidation allowBlank="true" errorStyle="stop" operator="between" showDropDown="false" showErrorMessage="false" showInputMessage="false" sqref="I50" type="list">
      <formula1>'10_LISTS_SETTINGS'!$M$5:$M$9</formula1>
      <formula2>0</formula2>
    </dataValidation>
    <dataValidation allowBlank="true" errorStyle="stop" operator="between" showDropDown="false" showErrorMessage="false" showInputMessage="false" sqref="J50" type="list">
      <formula1>'10_LISTS_SETTINGS'!$M$5:$M$9</formula1>
      <formula2>0</formula2>
    </dataValidation>
    <dataValidation allowBlank="true" errorStyle="stop" operator="between" showDropDown="false" showErrorMessage="false" showInputMessage="false" sqref="K50" type="list">
      <formula1>'10_LISTS_SETTINGS'!$M$5:$M$9</formula1>
      <formula2>0</formula2>
    </dataValidation>
    <dataValidation allowBlank="true" errorStyle="stop" operator="between" showDropDown="false" showErrorMessage="false" showInputMessage="false" sqref="L50" type="list">
      <formula1>'10_LISTS_SETTINGS'!$M$5:$M$9</formula1>
      <formula2>0</formula2>
    </dataValidation>
    <dataValidation allowBlank="true" errorStyle="stop" operator="between" showDropDown="false" showErrorMessage="false" showInputMessage="false" sqref="M50" type="list">
      <formula1>'10_LISTS_SETTINGS'!$M$5:$M$9</formula1>
      <formula2>0</formula2>
    </dataValidation>
    <dataValidation allowBlank="true" errorStyle="stop" operator="between" showDropDown="false" showErrorMessage="false" showInputMessage="false" sqref="N50" type="list">
      <formula1>'10_LISTS_SETTINGS'!$M$5:$M$9</formula1>
      <formula2>0</formula2>
    </dataValidation>
    <dataValidation allowBlank="true" errorStyle="stop" operator="between" showDropDown="false" showErrorMessage="false" showInputMessage="false" sqref="O50" type="list">
      <formula1>'10_LISTS_SETTINGS'!$M$5:$M$9</formula1>
      <formula2>0</formula2>
    </dataValidation>
    <dataValidation allowBlank="true" errorStyle="stop" operator="between" showDropDown="false" showErrorMessage="false" showInputMessage="false" sqref="P50" type="list">
      <formula1>'10_LISTS_SETTINGS'!$M$5:$M$9</formula1>
      <formula2>0</formula2>
    </dataValidation>
    <dataValidation allowBlank="true" errorStyle="stop" operator="between" showDropDown="false" showErrorMessage="false" showInputMessage="false" sqref="Q50" type="list">
      <formula1>'10_LISTS_SETTINGS'!$M$5:$M$9</formula1>
      <formula2>0</formula2>
    </dataValidation>
    <dataValidation allowBlank="true" errorStyle="stop" operator="between" showDropDown="false" showErrorMessage="false" showInputMessage="false" sqref="R50" type="list">
      <formula1>'10_LISTS_SETTINGS'!$M$5:$M$9</formula1>
      <formula2>0</formula2>
    </dataValidation>
    <dataValidation allowBlank="true" errorStyle="stop" operator="between" showDropDown="false" showErrorMessage="false" showInputMessage="false" sqref="S50" type="list">
      <formula1>'10_LISTS_SETTINGS'!$M$5:$M$9</formula1>
      <formula2>0</formula2>
    </dataValidation>
    <dataValidation allowBlank="true" errorStyle="stop" operator="between" showDropDown="false" showErrorMessage="false" showInputMessage="false" sqref="T50" type="list">
      <formula1>'10_LISTS_SETTINGS'!$M$5:$M$9</formula1>
      <formula2>0</formula2>
    </dataValidation>
    <dataValidation allowBlank="true" errorStyle="stop" operator="between" showDropDown="false" showErrorMessage="false" showInputMessage="false" sqref="D50" type="list">
      <formula1>'10_LISTS_SETTINGS'!$K$5:$K$7</formula1>
      <formula2>0</formula2>
    </dataValidation>
    <dataValidation allowBlank="true" errorStyle="stop" operator="between" showDropDown="false" showErrorMessage="false" showInputMessage="false" sqref="F51" type="list">
      <formula1>'10_LISTS_SETTINGS'!$M$5:$M$9</formula1>
      <formula2>0</formula2>
    </dataValidation>
    <dataValidation allowBlank="true" errorStyle="stop" operator="between" showDropDown="false" showErrorMessage="false" showInputMessage="false" sqref="G51" type="list">
      <formula1>'10_LISTS_SETTINGS'!$M$5:$M$9</formula1>
      <formula2>0</formula2>
    </dataValidation>
    <dataValidation allowBlank="true" errorStyle="stop" operator="between" showDropDown="false" showErrorMessage="false" showInputMessage="false" sqref="H51" type="list">
      <formula1>'10_LISTS_SETTINGS'!$M$5:$M$9</formula1>
      <formula2>0</formula2>
    </dataValidation>
    <dataValidation allowBlank="true" errorStyle="stop" operator="between" showDropDown="false" showErrorMessage="false" showInputMessage="false" sqref="I51" type="list">
      <formula1>'10_LISTS_SETTINGS'!$M$5:$M$9</formula1>
      <formula2>0</formula2>
    </dataValidation>
    <dataValidation allowBlank="true" errorStyle="stop" operator="between" showDropDown="false" showErrorMessage="false" showInputMessage="false" sqref="J51" type="list">
      <formula1>'10_LISTS_SETTINGS'!$M$5:$M$9</formula1>
      <formula2>0</formula2>
    </dataValidation>
    <dataValidation allowBlank="true" errorStyle="stop" operator="between" showDropDown="false" showErrorMessage="false" showInputMessage="false" sqref="K51" type="list">
      <formula1>'10_LISTS_SETTINGS'!$M$5:$M$9</formula1>
      <formula2>0</formula2>
    </dataValidation>
    <dataValidation allowBlank="true" errorStyle="stop" operator="between" showDropDown="false" showErrorMessage="false" showInputMessage="false" sqref="L51" type="list">
      <formula1>'10_LISTS_SETTINGS'!$M$5:$M$9</formula1>
      <formula2>0</formula2>
    </dataValidation>
    <dataValidation allowBlank="true" errorStyle="stop" operator="between" showDropDown="false" showErrorMessage="false" showInputMessage="false" sqref="M51" type="list">
      <formula1>'10_LISTS_SETTINGS'!$M$5:$M$9</formula1>
      <formula2>0</formula2>
    </dataValidation>
    <dataValidation allowBlank="true" errorStyle="stop" operator="between" showDropDown="false" showErrorMessage="false" showInputMessage="false" sqref="N51" type="list">
      <formula1>'10_LISTS_SETTINGS'!$M$5:$M$9</formula1>
      <formula2>0</formula2>
    </dataValidation>
    <dataValidation allowBlank="true" errorStyle="stop" operator="between" showDropDown="false" showErrorMessage="false" showInputMessage="false" sqref="O51" type="list">
      <formula1>'10_LISTS_SETTINGS'!$M$5:$M$9</formula1>
      <formula2>0</formula2>
    </dataValidation>
    <dataValidation allowBlank="true" errorStyle="stop" operator="between" showDropDown="false" showErrorMessage="false" showInputMessage="false" sqref="P51" type="list">
      <formula1>'10_LISTS_SETTINGS'!$M$5:$M$9</formula1>
      <formula2>0</formula2>
    </dataValidation>
    <dataValidation allowBlank="true" errorStyle="stop" operator="between" showDropDown="false" showErrorMessage="false" showInputMessage="false" sqref="Q51" type="list">
      <formula1>'10_LISTS_SETTINGS'!$M$5:$M$9</formula1>
      <formula2>0</formula2>
    </dataValidation>
    <dataValidation allowBlank="true" errorStyle="stop" operator="between" showDropDown="false" showErrorMessage="false" showInputMessage="false" sqref="R51" type="list">
      <formula1>'10_LISTS_SETTINGS'!$M$5:$M$9</formula1>
      <formula2>0</formula2>
    </dataValidation>
    <dataValidation allowBlank="true" errorStyle="stop" operator="between" showDropDown="false" showErrorMessage="false" showInputMessage="false" sqref="S51" type="list">
      <formula1>'10_LISTS_SETTINGS'!$M$5:$M$9</formula1>
      <formula2>0</formula2>
    </dataValidation>
    <dataValidation allowBlank="true" errorStyle="stop" operator="between" showDropDown="false" showErrorMessage="false" showInputMessage="false" sqref="T51" type="list">
      <formula1>'10_LISTS_SETTINGS'!$M$5:$M$9</formula1>
      <formula2>0</formula2>
    </dataValidation>
    <dataValidation allowBlank="true" errorStyle="stop" operator="between" showDropDown="false" showErrorMessage="false" showInputMessage="false" sqref="D51" type="list">
      <formula1>'10_LISTS_SETTINGS'!$K$5:$K$7</formula1>
      <formula2>0</formula2>
    </dataValidation>
    <dataValidation allowBlank="true" errorStyle="stop" operator="between" showDropDown="false" showErrorMessage="false" showInputMessage="false" sqref="F52" type="list">
      <formula1>'10_LISTS_SETTINGS'!$M$5:$M$9</formula1>
      <formula2>0</formula2>
    </dataValidation>
    <dataValidation allowBlank="true" errorStyle="stop" operator="between" showDropDown="false" showErrorMessage="false" showInputMessage="false" sqref="G52" type="list">
      <formula1>'10_LISTS_SETTINGS'!$M$5:$M$9</formula1>
      <formula2>0</formula2>
    </dataValidation>
    <dataValidation allowBlank="true" errorStyle="stop" operator="between" showDropDown="false" showErrorMessage="false" showInputMessage="false" sqref="H52" type="list">
      <formula1>'10_LISTS_SETTINGS'!$M$5:$M$9</formula1>
      <formula2>0</formula2>
    </dataValidation>
    <dataValidation allowBlank="true" errorStyle="stop" operator="between" showDropDown="false" showErrorMessage="false" showInputMessage="false" sqref="I52" type="list">
      <formula1>'10_LISTS_SETTINGS'!$M$5:$M$9</formula1>
      <formula2>0</formula2>
    </dataValidation>
    <dataValidation allowBlank="true" errorStyle="stop" operator="between" showDropDown="false" showErrorMessage="false" showInputMessage="false" sqref="J52" type="list">
      <formula1>'10_LISTS_SETTINGS'!$M$5:$M$9</formula1>
      <formula2>0</formula2>
    </dataValidation>
    <dataValidation allowBlank="true" errorStyle="stop" operator="between" showDropDown="false" showErrorMessage="false" showInputMessage="false" sqref="K52" type="list">
      <formula1>'10_LISTS_SETTINGS'!$M$5:$M$9</formula1>
      <formula2>0</formula2>
    </dataValidation>
    <dataValidation allowBlank="true" errorStyle="stop" operator="between" showDropDown="false" showErrorMessage="false" showInputMessage="false" sqref="L52" type="list">
      <formula1>'10_LISTS_SETTINGS'!$M$5:$M$9</formula1>
      <formula2>0</formula2>
    </dataValidation>
    <dataValidation allowBlank="true" errorStyle="stop" operator="between" showDropDown="false" showErrorMessage="false" showInputMessage="false" sqref="M52" type="list">
      <formula1>'10_LISTS_SETTINGS'!$M$5:$M$9</formula1>
      <formula2>0</formula2>
    </dataValidation>
    <dataValidation allowBlank="true" errorStyle="stop" operator="between" showDropDown="false" showErrorMessage="false" showInputMessage="false" sqref="N52" type="list">
      <formula1>'10_LISTS_SETTINGS'!$M$5:$M$9</formula1>
      <formula2>0</formula2>
    </dataValidation>
    <dataValidation allowBlank="true" errorStyle="stop" operator="between" showDropDown="false" showErrorMessage="false" showInputMessage="false" sqref="O52" type="list">
      <formula1>'10_LISTS_SETTINGS'!$M$5:$M$9</formula1>
      <formula2>0</formula2>
    </dataValidation>
    <dataValidation allowBlank="true" errorStyle="stop" operator="between" showDropDown="false" showErrorMessage="false" showInputMessage="false" sqref="P52" type="list">
      <formula1>'10_LISTS_SETTINGS'!$M$5:$M$9</formula1>
      <formula2>0</formula2>
    </dataValidation>
    <dataValidation allowBlank="true" errorStyle="stop" operator="between" showDropDown="false" showErrorMessage="false" showInputMessage="false" sqref="Q52" type="list">
      <formula1>'10_LISTS_SETTINGS'!$M$5:$M$9</formula1>
      <formula2>0</formula2>
    </dataValidation>
    <dataValidation allowBlank="true" errorStyle="stop" operator="between" showDropDown="false" showErrorMessage="false" showInputMessage="false" sqref="R52" type="list">
      <formula1>'10_LISTS_SETTINGS'!$M$5:$M$9</formula1>
      <formula2>0</formula2>
    </dataValidation>
    <dataValidation allowBlank="true" errorStyle="stop" operator="between" showDropDown="false" showErrorMessage="false" showInputMessage="false" sqref="S52" type="list">
      <formula1>'10_LISTS_SETTINGS'!$M$5:$M$9</formula1>
      <formula2>0</formula2>
    </dataValidation>
    <dataValidation allowBlank="true" errorStyle="stop" operator="between" showDropDown="false" showErrorMessage="false" showInputMessage="false" sqref="T52" type="list">
      <formula1>'10_LISTS_SETTINGS'!$M$5:$M$9</formula1>
      <formula2>0</formula2>
    </dataValidation>
    <dataValidation allowBlank="true" errorStyle="stop" operator="between" showDropDown="false" showErrorMessage="false" showInputMessage="false" sqref="D52" type="list">
      <formula1>'10_LISTS_SETTINGS'!$K$5:$K$7</formula1>
      <formula2>0</formula2>
    </dataValidation>
    <dataValidation allowBlank="true" errorStyle="stop" operator="between" showDropDown="false" showErrorMessage="false" showInputMessage="false" sqref="F53" type="list">
      <formula1>'10_LISTS_SETTINGS'!$M$5:$M$9</formula1>
      <formula2>0</formula2>
    </dataValidation>
    <dataValidation allowBlank="true" errorStyle="stop" operator="between" showDropDown="false" showErrorMessage="false" showInputMessage="false" sqref="G53" type="list">
      <formula1>'10_LISTS_SETTINGS'!$M$5:$M$9</formula1>
      <formula2>0</formula2>
    </dataValidation>
    <dataValidation allowBlank="true" errorStyle="stop" operator="between" showDropDown="false" showErrorMessage="false" showInputMessage="false" sqref="H53" type="list">
      <formula1>'10_LISTS_SETTINGS'!$M$5:$M$9</formula1>
      <formula2>0</formula2>
    </dataValidation>
    <dataValidation allowBlank="true" errorStyle="stop" operator="between" showDropDown="false" showErrorMessage="false" showInputMessage="false" sqref="I53" type="list">
      <formula1>'10_LISTS_SETTINGS'!$M$5:$M$9</formula1>
      <formula2>0</formula2>
    </dataValidation>
    <dataValidation allowBlank="true" errorStyle="stop" operator="between" showDropDown="false" showErrorMessage="false" showInputMessage="false" sqref="J53" type="list">
      <formula1>'10_LISTS_SETTINGS'!$M$5:$M$9</formula1>
      <formula2>0</formula2>
    </dataValidation>
    <dataValidation allowBlank="true" errorStyle="stop" operator="between" showDropDown="false" showErrorMessage="false" showInputMessage="false" sqref="K53" type="list">
      <formula1>'10_LISTS_SETTINGS'!$M$5:$M$9</formula1>
      <formula2>0</formula2>
    </dataValidation>
    <dataValidation allowBlank="true" errorStyle="stop" operator="between" showDropDown="false" showErrorMessage="false" showInputMessage="false" sqref="L53" type="list">
      <formula1>'10_LISTS_SETTINGS'!$M$5:$M$9</formula1>
      <formula2>0</formula2>
    </dataValidation>
    <dataValidation allowBlank="true" errorStyle="stop" operator="between" showDropDown="false" showErrorMessage="false" showInputMessage="false" sqref="M53" type="list">
      <formula1>'10_LISTS_SETTINGS'!$M$5:$M$9</formula1>
      <formula2>0</formula2>
    </dataValidation>
    <dataValidation allowBlank="true" errorStyle="stop" operator="between" showDropDown="false" showErrorMessage="false" showInputMessage="false" sqref="N53" type="list">
      <formula1>'10_LISTS_SETTINGS'!$M$5:$M$9</formula1>
      <formula2>0</formula2>
    </dataValidation>
    <dataValidation allowBlank="true" errorStyle="stop" operator="between" showDropDown="false" showErrorMessage="false" showInputMessage="false" sqref="O53" type="list">
      <formula1>'10_LISTS_SETTINGS'!$M$5:$M$9</formula1>
      <formula2>0</formula2>
    </dataValidation>
    <dataValidation allowBlank="true" errorStyle="stop" operator="between" showDropDown="false" showErrorMessage="false" showInputMessage="false" sqref="P53" type="list">
      <formula1>'10_LISTS_SETTINGS'!$M$5:$M$9</formula1>
      <formula2>0</formula2>
    </dataValidation>
    <dataValidation allowBlank="true" errorStyle="stop" operator="between" showDropDown="false" showErrorMessage="false" showInputMessage="false" sqref="Q53" type="list">
      <formula1>'10_LISTS_SETTINGS'!$M$5:$M$9</formula1>
      <formula2>0</formula2>
    </dataValidation>
    <dataValidation allowBlank="true" errorStyle="stop" operator="between" showDropDown="false" showErrorMessage="false" showInputMessage="false" sqref="R53" type="list">
      <formula1>'10_LISTS_SETTINGS'!$M$5:$M$9</formula1>
      <formula2>0</formula2>
    </dataValidation>
    <dataValidation allowBlank="true" errorStyle="stop" operator="between" showDropDown="false" showErrorMessage="false" showInputMessage="false" sqref="S53" type="list">
      <formula1>'10_LISTS_SETTINGS'!$M$5:$M$9</formula1>
      <formula2>0</formula2>
    </dataValidation>
    <dataValidation allowBlank="true" errorStyle="stop" operator="between" showDropDown="false" showErrorMessage="false" showInputMessage="false" sqref="T53" type="list">
      <formula1>'10_LISTS_SETTINGS'!$M$5:$M$9</formula1>
      <formula2>0</formula2>
    </dataValidation>
    <dataValidation allowBlank="true" errorStyle="stop" operator="between" showDropDown="false" showErrorMessage="false" showInputMessage="false" sqref="D53" type="list">
      <formula1>'10_LISTS_SETTINGS'!$K$5:$K$7</formula1>
      <formula2>0</formula2>
    </dataValidation>
    <dataValidation allowBlank="true" errorStyle="stop" operator="between" showDropDown="false" showErrorMessage="false" showInputMessage="false" sqref="F54" type="list">
      <formula1>'10_LISTS_SETTINGS'!$M$5:$M$9</formula1>
      <formula2>0</formula2>
    </dataValidation>
    <dataValidation allowBlank="true" errorStyle="stop" operator="between" showDropDown="false" showErrorMessage="false" showInputMessage="false" sqref="G54" type="list">
      <formula1>'10_LISTS_SETTINGS'!$M$5:$M$9</formula1>
      <formula2>0</formula2>
    </dataValidation>
    <dataValidation allowBlank="true" errorStyle="stop" operator="between" showDropDown="false" showErrorMessage="false" showInputMessage="false" sqref="H54" type="list">
      <formula1>'10_LISTS_SETTINGS'!$M$5:$M$9</formula1>
      <formula2>0</formula2>
    </dataValidation>
    <dataValidation allowBlank="true" errorStyle="stop" operator="between" showDropDown="false" showErrorMessage="false" showInputMessage="false" sqref="I54" type="list">
      <formula1>'10_LISTS_SETTINGS'!$M$5:$M$9</formula1>
      <formula2>0</formula2>
    </dataValidation>
    <dataValidation allowBlank="true" errorStyle="stop" operator="between" showDropDown="false" showErrorMessage="false" showInputMessage="false" sqref="J54" type="list">
      <formula1>'10_LISTS_SETTINGS'!$M$5:$M$9</formula1>
      <formula2>0</formula2>
    </dataValidation>
    <dataValidation allowBlank="true" errorStyle="stop" operator="between" showDropDown="false" showErrorMessage="false" showInputMessage="false" sqref="K54" type="list">
      <formula1>'10_LISTS_SETTINGS'!$M$5:$M$9</formula1>
      <formula2>0</formula2>
    </dataValidation>
    <dataValidation allowBlank="true" errorStyle="stop" operator="between" showDropDown="false" showErrorMessage="false" showInputMessage="false" sqref="L54" type="list">
      <formula1>'10_LISTS_SETTINGS'!$M$5:$M$9</formula1>
      <formula2>0</formula2>
    </dataValidation>
    <dataValidation allowBlank="true" errorStyle="stop" operator="between" showDropDown="false" showErrorMessage="false" showInputMessage="false" sqref="M54" type="list">
      <formula1>'10_LISTS_SETTINGS'!$M$5:$M$9</formula1>
      <formula2>0</formula2>
    </dataValidation>
    <dataValidation allowBlank="true" errorStyle="stop" operator="between" showDropDown="false" showErrorMessage="false" showInputMessage="false" sqref="N54" type="list">
      <formula1>'10_LISTS_SETTINGS'!$M$5:$M$9</formula1>
      <formula2>0</formula2>
    </dataValidation>
    <dataValidation allowBlank="true" errorStyle="stop" operator="between" showDropDown="false" showErrorMessage="false" showInputMessage="false" sqref="O54" type="list">
      <formula1>'10_LISTS_SETTINGS'!$M$5:$M$9</formula1>
      <formula2>0</formula2>
    </dataValidation>
    <dataValidation allowBlank="true" errorStyle="stop" operator="between" showDropDown="false" showErrorMessage="false" showInputMessage="false" sqref="P54" type="list">
      <formula1>'10_LISTS_SETTINGS'!$M$5:$M$9</formula1>
      <formula2>0</formula2>
    </dataValidation>
    <dataValidation allowBlank="true" errorStyle="stop" operator="between" showDropDown="false" showErrorMessage="false" showInputMessage="false" sqref="Q54" type="list">
      <formula1>'10_LISTS_SETTINGS'!$M$5:$M$9</formula1>
      <formula2>0</formula2>
    </dataValidation>
    <dataValidation allowBlank="true" errorStyle="stop" operator="between" showDropDown="false" showErrorMessage="false" showInputMessage="false" sqref="R54" type="list">
      <formula1>'10_LISTS_SETTINGS'!$M$5:$M$9</formula1>
      <formula2>0</formula2>
    </dataValidation>
    <dataValidation allowBlank="true" errorStyle="stop" operator="between" showDropDown="false" showErrorMessage="false" showInputMessage="false" sqref="S54" type="list">
      <formula1>'10_LISTS_SETTINGS'!$M$5:$M$9</formula1>
      <formula2>0</formula2>
    </dataValidation>
    <dataValidation allowBlank="true" errorStyle="stop" operator="between" showDropDown="false" showErrorMessage="false" showInputMessage="false" sqref="T54" type="list">
      <formula1>'10_LISTS_SETTINGS'!$M$5:$M$9</formula1>
      <formula2>0</formula2>
    </dataValidation>
    <dataValidation allowBlank="true" errorStyle="stop" operator="between" showDropDown="false" showErrorMessage="false" showInputMessage="false" sqref="D54" type="list">
      <formula1>'10_LISTS_SETTINGS'!$K$5:$K$7</formula1>
      <formula2>0</formula2>
    </dataValidation>
    <dataValidation allowBlank="true" errorStyle="stop" operator="between" showDropDown="false" showErrorMessage="false" showInputMessage="false" sqref="F55" type="list">
      <formula1>'10_LISTS_SETTINGS'!$M$5:$M$9</formula1>
      <formula2>0</formula2>
    </dataValidation>
    <dataValidation allowBlank="true" errorStyle="stop" operator="between" showDropDown="false" showErrorMessage="false" showInputMessage="false" sqref="G55" type="list">
      <formula1>'10_LISTS_SETTINGS'!$M$5:$M$9</formula1>
      <formula2>0</formula2>
    </dataValidation>
    <dataValidation allowBlank="true" errorStyle="stop" operator="between" showDropDown="false" showErrorMessage="false" showInputMessage="false" sqref="H55" type="list">
      <formula1>'10_LISTS_SETTINGS'!$M$5:$M$9</formula1>
      <formula2>0</formula2>
    </dataValidation>
    <dataValidation allowBlank="true" errorStyle="stop" operator="between" showDropDown="false" showErrorMessage="false" showInputMessage="false" sqref="I55" type="list">
      <formula1>'10_LISTS_SETTINGS'!$M$5:$M$9</formula1>
      <formula2>0</formula2>
    </dataValidation>
    <dataValidation allowBlank="true" errorStyle="stop" operator="between" showDropDown="false" showErrorMessage="false" showInputMessage="false" sqref="J55" type="list">
      <formula1>'10_LISTS_SETTINGS'!$M$5:$M$9</formula1>
      <formula2>0</formula2>
    </dataValidation>
    <dataValidation allowBlank="true" errorStyle="stop" operator="between" showDropDown="false" showErrorMessage="false" showInputMessage="false" sqref="K55" type="list">
      <formula1>'10_LISTS_SETTINGS'!$M$5:$M$9</formula1>
      <formula2>0</formula2>
    </dataValidation>
    <dataValidation allowBlank="true" errorStyle="stop" operator="between" showDropDown="false" showErrorMessage="false" showInputMessage="false" sqref="L55" type="list">
      <formula1>'10_LISTS_SETTINGS'!$M$5:$M$9</formula1>
      <formula2>0</formula2>
    </dataValidation>
    <dataValidation allowBlank="true" errorStyle="stop" operator="between" showDropDown="false" showErrorMessage="false" showInputMessage="false" sqref="M55" type="list">
      <formula1>'10_LISTS_SETTINGS'!$M$5:$M$9</formula1>
      <formula2>0</formula2>
    </dataValidation>
    <dataValidation allowBlank="true" errorStyle="stop" operator="between" showDropDown="false" showErrorMessage="false" showInputMessage="false" sqref="N55" type="list">
      <formula1>'10_LISTS_SETTINGS'!$M$5:$M$9</formula1>
      <formula2>0</formula2>
    </dataValidation>
    <dataValidation allowBlank="true" errorStyle="stop" operator="between" showDropDown="false" showErrorMessage="false" showInputMessage="false" sqref="O55" type="list">
      <formula1>'10_LISTS_SETTINGS'!$M$5:$M$9</formula1>
      <formula2>0</formula2>
    </dataValidation>
    <dataValidation allowBlank="true" errorStyle="stop" operator="between" showDropDown="false" showErrorMessage="false" showInputMessage="false" sqref="P55" type="list">
      <formula1>'10_LISTS_SETTINGS'!$M$5:$M$9</formula1>
      <formula2>0</formula2>
    </dataValidation>
    <dataValidation allowBlank="true" errorStyle="stop" operator="between" showDropDown="false" showErrorMessage="false" showInputMessage="false" sqref="Q55" type="list">
      <formula1>'10_LISTS_SETTINGS'!$M$5:$M$9</formula1>
      <formula2>0</formula2>
    </dataValidation>
    <dataValidation allowBlank="true" errorStyle="stop" operator="between" showDropDown="false" showErrorMessage="false" showInputMessage="false" sqref="R55" type="list">
      <formula1>'10_LISTS_SETTINGS'!$M$5:$M$9</formula1>
      <formula2>0</formula2>
    </dataValidation>
    <dataValidation allowBlank="true" errorStyle="stop" operator="between" showDropDown="false" showErrorMessage="false" showInputMessage="false" sqref="S55" type="list">
      <formula1>'10_LISTS_SETTINGS'!$M$5:$M$9</formula1>
      <formula2>0</formula2>
    </dataValidation>
    <dataValidation allowBlank="true" errorStyle="stop" operator="between" showDropDown="false" showErrorMessage="false" showInputMessage="false" sqref="T55" type="list">
      <formula1>'10_LISTS_SETTINGS'!$M$5:$M$9</formula1>
      <formula2>0</formula2>
    </dataValidation>
    <dataValidation allowBlank="true" errorStyle="stop" operator="between" showDropDown="false" showErrorMessage="false" showInputMessage="false" sqref="D55" type="list">
      <formula1>'10_LISTS_SETTINGS'!$K$5:$K$7</formula1>
      <formula2>0</formula2>
    </dataValidation>
    <dataValidation allowBlank="true" errorStyle="stop" operator="between" showDropDown="false" showErrorMessage="false" showInputMessage="false" sqref="F56" type="list">
      <formula1>'10_LISTS_SETTINGS'!$M$5:$M$9</formula1>
      <formula2>0</formula2>
    </dataValidation>
    <dataValidation allowBlank="true" errorStyle="stop" operator="between" showDropDown="false" showErrorMessage="false" showInputMessage="false" sqref="G56" type="list">
      <formula1>'10_LISTS_SETTINGS'!$M$5:$M$9</formula1>
      <formula2>0</formula2>
    </dataValidation>
    <dataValidation allowBlank="true" errorStyle="stop" operator="between" showDropDown="false" showErrorMessage="false" showInputMessage="false" sqref="H56" type="list">
      <formula1>'10_LISTS_SETTINGS'!$M$5:$M$9</formula1>
      <formula2>0</formula2>
    </dataValidation>
    <dataValidation allowBlank="true" errorStyle="stop" operator="between" showDropDown="false" showErrorMessage="false" showInputMessage="false" sqref="I56" type="list">
      <formula1>'10_LISTS_SETTINGS'!$M$5:$M$9</formula1>
      <formula2>0</formula2>
    </dataValidation>
    <dataValidation allowBlank="true" errorStyle="stop" operator="between" showDropDown="false" showErrorMessage="false" showInputMessage="false" sqref="J56" type="list">
      <formula1>'10_LISTS_SETTINGS'!$M$5:$M$9</formula1>
      <formula2>0</formula2>
    </dataValidation>
    <dataValidation allowBlank="true" errorStyle="stop" operator="between" showDropDown="false" showErrorMessage="false" showInputMessage="false" sqref="K56" type="list">
      <formula1>'10_LISTS_SETTINGS'!$M$5:$M$9</formula1>
      <formula2>0</formula2>
    </dataValidation>
    <dataValidation allowBlank="true" errorStyle="stop" operator="between" showDropDown="false" showErrorMessage="false" showInputMessage="false" sqref="L56" type="list">
      <formula1>'10_LISTS_SETTINGS'!$M$5:$M$9</formula1>
      <formula2>0</formula2>
    </dataValidation>
    <dataValidation allowBlank="true" errorStyle="stop" operator="between" showDropDown="false" showErrorMessage="false" showInputMessage="false" sqref="M56" type="list">
      <formula1>'10_LISTS_SETTINGS'!$M$5:$M$9</formula1>
      <formula2>0</formula2>
    </dataValidation>
    <dataValidation allowBlank="true" errorStyle="stop" operator="between" showDropDown="false" showErrorMessage="false" showInputMessage="false" sqref="N56" type="list">
      <formula1>'10_LISTS_SETTINGS'!$M$5:$M$9</formula1>
      <formula2>0</formula2>
    </dataValidation>
    <dataValidation allowBlank="true" errorStyle="stop" operator="between" showDropDown="false" showErrorMessage="false" showInputMessage="false" sqref="O56" type="list">
      <formula1>'10_LISTS_SETTINGS'!$M$5:$M$9</formula1>
      <formula2>0</formula2>
    </dataValidation>
    <dataValidation allowBlank="true" errorStyle="stop" operator="between" showDropDown="false" showErrorMessage="false" showInputMessage="false" sqref="P56" type="list">
      <formula1>'10_LISTS_SETTINGS'!$M$5:$M$9</formula1>
      <formula2>0</formula2>
    </dataValidation>
    <dataValidation allowBlank="true" errorStyle="stop" operator="between" showDropDown="false" showErrorMessage="false" showInputMessage="false" sqref="Q56" type="list">
      <formula1>'10_LISTS_SETTINGS'!$M$5:$M$9</formula1>
      <formula2>0</formula2>
    </dataValidation>
    <dataValidation allowBlank="true" errorStyle="stop" operator="between" showDropDown="false" showErrorMessage="false" showInputMessage="false" sqref="R56" type="list">
      <formula1>'10_LISTS_SETTINGS'!$M$5:$M$9</formula1>
      <formula2>0</formula2>
    </dataValidation>
    <dataValidation allowBlank="true" errorStyle="stop" operator="between" showDropDown="false" showErrorMessage="false" showInputMessage="false" sqref="S56" type="list">
      <formula1>'10_LISTS_SETTINGS'!$M$5:$M$9</formula1>
      <formula2>0</formula2>
    </dataValidation>
    <dataValidation allowBlank="true" errorStyle="stop" operator="between" showDropDown="false" showErrorMessage="false" showInputMessage="false" sqref="T56" type="list">
      <formula1>'10_LISTS_SETTINGS'!$M$5:$M$9</formula1>
      <formula2>0</formula2>
    </dataValidation>
    <dataValidation allowBlank="true" errorStyle="stop" operator="between" showDropDown="false" showErrorMessage="false" showInputMessage="false" sqref="D56" type="list">
      <formula1>'10_LISTS_SETTINGS'!$K$5:$K$7</formula1>
      <formula2>0</formula2>
    </dataValidation>
    <dataValidation allowBlank="true" errorStyle="stop" operator="between" showDropDown="false" showErrorMessage="false" showInputMessage="false" sqref="F57" type="list">
      <formula1>'10_LISTS_SETTINGS'!$M$5:$M$9</formula1>
      <formula2>0</formula2>
    </dataValidation>
    <dataValidation allowBlank="true" errorStyle="stop" operator="between" showDropDown="false" showErrorMessage="false" showInputMessage="false" sqref="G57" type="list">
      <formula1>'10_LISTS_SETTINGS'!$M$5:$M$9</formula1>
      <formula2>0</formula2>
    </dataValidation>
    <dataValidation allowBlank="true" errorStyle="stop" operator="between" showDropDown="false" showErrorMessage="false" showInputMessage="false" sqref="H57" type="list">
      <formula1>'10_LISTS_SETTINGS'!$M$5:$M$9</formula1>
      <formula2>0</formula2>
    </dataValidation>
    <dataValidation allowBlank="true" errorStyle="stop" operator="between" showDropDown="false" showErrorMessage="false" showInputMessage="false" sqref="I57" type="list">
      <formula1>'10_LISTS_SETTINGS'!$M$5:$M$9</formula1>
      <formula2>0</formula2>
    </dataValidation>
    <dataValidation allowBlank="true" errorStyle="stop" operator="between" showDropDown="false" showErrorMessage="false" showInputMessage="false" sqref="J57" type="list">
      <formula1>'10_LISTS_SETTINGS'!$M$5:$M$9</formula1>
      <formula2>0</formula2>
    </dataValidation>
    <dataValidation allowBlank="true" errorStyle="stop" operator="between" showDropDown="false" showErrorMessage="false" showInputMessage="false" sqref="K57" type="list">
      <formula1>'10_LISTS_SETTINGS'!$M$5:$M$9</formula1>
      <formula2>0</formula2>
    </dataValidation>
    <dataValidation allowBlank="true" errorStyle="stop" operator="between" showDropDown="false" showErrorMessage="false" showInputMessage="false" sqref="L57" type="list">
      <formula1>'10_LISTS_SETTINGS'!$M$5:$M$9</formula1>
      <formula2>0</formula2>
    </dataValidation>
    <dataValidation allowBlank="true" errorStyle="stop" operator="between" showDropDown="false" showErrorMessage="false" showInputMessage="false" sqref="M57" type="list">
      <formula1>'10_LISTS_SETTINGS'!$M$5:$M$9</formula1>
      <formula2>0</formula2>
    </dataValidation>
    <dataValidation allowBlank="true" errorStyle="stop" operator="between" showDropDown="false" showErrorMessage="false" showInputMessage="false" sqref="N57" type="list">
      <formula1>'10_LISTS_SETTINGS'!$M$5:$M$9</formula1>
      <formula2>0</formula2>
    </dataValidation>
    <dataValidation allowBlank="true" errorStyle="stop" operator="between" showDropDown="false" showErrorMessage="false" showInputMessage="false" sqref="O57" type="list">
      <formula1>'10_LISTS_SETTINGS'!$M$5:$M$9</formula1>
      <formula2>0</formula2>
    </dataValidation>
    <dataValidation allowBlank="true" errorStyle="stop" operator="between" showDropDown="false" showErrorMessage="false" showInputMessage="false" sqref="P57" type="list">
      <formula1>'10_LISTS_SETTINGS'!$M$5:$M$9</formula1>
      <formula2>0</formula2>
    </dataValidation>
    <dataValidation allowBlank="true" errorStyle="stop" operator="between" showDropDown="false" showErrorMessage="false" showInputMessage="false" sqref="Q57" type="list">
      <formula1>'10_LISTS_SETTINGS'!$M$5:$M$9</formula1>
      <formula2>0</formula2>
    </dataValidation>
    <dataValidation allowBlank="true" errorStyle="stop" operator="between" showDropDown="false" showErrorMessage="false" showInputMessage="false" sqref="R57" type="list">
      <formula1>'10_LISTS_SETTINGS'!$M$5:$M$9</formula1>
      <formula2>0</formula2>
    </dataValidation>
    <dataValidation allowBlank="true" errorStyle="stop" operator="between" showDropDown="false" showErrorMessage="false" showInputMessage="false" sqref="S57" type="list">
      <formula1>'10_LISTS_SETTINGS'!$M$5:$M$9</formula1>
      <formula2>0</formula2>
    </dataValidation>
    <dataValidation allowBlank="true" errorStyle="stop" operator="between" showDropDown="false" showErrorMessage="false" showInputMessage="false" sqref="T57" type="list">
      <formula1>'10_LISTS_SETTINGS'!$M$5:$M$9</formula1>
      <formula2>0</formula2>
    </dataValidation>
    <dataValidation allowBlank="true" errorStyle="stop" operator="between" showDropDown="false" showErrorMessage="false" showInputMessage="false" sqref="D57" type="list">
      <formula1>'10_LISTS_SETTINGS'!$K$5:$K$7</formula1>
      <formula2>0</formula2>
    </dataValidation>
    <dataValidation allowBlank="true" errorStyle="stop" operator="between" showDropDown="false" showErrorMessage="false" showInputMessage="false" sqref="F58" type="list">
      <formula1>'10_LISTS_SETTINGS'!$M$5:$M$9</formula1>
      <formula2>0</formula2>
    </dataValidation>
    <dataValidation allowBlank="true" errorStyle="stop" operator="between" showDropDown="false" showErrorMessage="false" showInputMessage="false" sqref="G58" type="list">
      <formula1>'10_LISTS_SETTINGS'!$M$5:$M$9</formula1>
      <formula2>0</formula2>
    </dataValidation>
    <dataValidation allowBlank="true" errorStyle="stop" operator="between" showDropDown="false" showErrorMessage="false" showInputMessage="false" sqref="H58" type="list">
      <formula1>'10_LISTS_SETTINGS'!$M$5:$M$9</formula1>
      <formula2>0</formula2>
    </dataValidation>
    <dataValidation allowBlank="true" errorStyle="stop" operator="between" showDropDown="false" showErrorMessage="false" showInputMessage="false" sqref="I58" type="list">
      <formula1>'10_LISTS_SETTINGS'!$M$5:$M$9</formula1>
      <formula2>0</formula2>
    </dataValidation>
    <dataValidation allowBlank="true" errorStyle="stop" operator="between" showDropDown="false" showErrorMessage="false" showInputMessage="false" sqref="J58" type="list">
      <formula1>'10_LISTS_SETTINGS'!$M$5:$M$9</formula1>
      <formula2>0</formula2>
    </dataValidation>
    <dataValidation allowBlank="true" errorStyle="stop" operator="between" showDropDown="false" showErrorMessage="false" showInputMessage="false" sqref="K58" type="list">
      <formula1>'10_LISTS_SETTINGS'!$M$5:$M$9</formula1>
      <formula2>0</formula2>
    </dataValidation>
    <dataValidation allowBlank="true" errorStyle="stop" operator="between" showDropDown="false" showErrorMessage="false" showInputMessage="false" sqref="L58" type="list">
      <formula1>'10_LISTS_SETTINGS'!$M$5:$M$9</formula1>
      <formula2>0</formula2>
    </dataValidation>
    <dataValidation allowBlank="true" errorStyle="stop" operator="between" showDropDown="false" showErrorMessage="false" showInputMessage="false" sqref="M58" type="list">
      <formula1>'10_LISTS_SETTINGS'!$M$5:$M$9</formula1>
      <formula2>0</formula2>
    </dataValidation>
    <dataValidation allowBlank="true" errorStyle="stop" operator="between" showDropDown="false" showErrorMessage="false" showInputMessage="false" sqref="N58" type="list">
      <formula1>'10_LISTS_SETTINGS'!$M$5:$M$9</formula1>
      <formula2>0</formula2>
    </dataValidation>
    <dataValidation allowBlank="true" errorStyle="stop" operator="between" showDropDown="false" showErrorMessage="false" showInputMessage="false" sqref="O58" type="list">
      <formula1>'10_LISTS_SETTINGS'!$M$5:$M$9</formula1>
      <formula2>0</formula2>
    </dataValidation>
    <dataValidation allowBlank="true" errorStyle="stop" operator="between" showDropDown="false" showErrorMessage="false" showInputMessage="false" sqref="P58" type="list">
      <formula1>'10_LISTS_SETTINGS'!$M$5:$M$9</formula1>
      <formula2>0</formula2>
    </dataValidation>
    <dataValidation allowBlank="true" errorStyle="stop" operator="between" showDropDown="false" showErrorMessage="false" showInputMessage="false" sqref="Q58" type="list">
      <formula1>'10_LISTS_SETTINGS'!$M$5:$M$9</formula1>
      <formula2>0</formula2>
    </dataValidation>
    <dataValidation allowBlank="true" errorStyle="stop" operator="between" showDropDown="false" showErrorMessage="false" showInputMessage="false" sqref="R58" type="list">
      <formula1>'10_LISTS_SETTINGS'!$M$5:$M$9</formula1>
      <formula2>0</formula2>
    </dataValidation>
    <dataValidation allowBlank="true" errorStyle="stop" operator="between" showDropDown="false" showErrorMessage="false" showInputMessage="false" sqref="S58" type="list">
      <formula1>'10_LISTS_SETTINGS'!$M$5:$M$9</formula1>
      <formula2>0</formula2>
    </dataValidation>
    <dataValidation allowBlank="true" errorStyle="stop" operator="between" showDropDown="false" showErrorMessage="false" showInputMessage="false" sqref="T58" type="list">
      <formula1>'10_LISTS_SETTINGS'!$M$5:$M$9</formula1>
      <formula2>0</formula2>
    </dataValidation>
    <dataValidation allowBlank="true" errorStyle="stop" operator="between" showDropDown="false" showErrorMessage="false" showInputMessage="false" sqref="D58" type="list">
      <formula1>'10_LISTS_SETTINGS'!$K$5:$K$7</formula1>
      <formula2>0</formula2>
    </dataValidation>
    <dataValidation allowBlank="true" errorStyle="stop" operator="between" showDropDown="false" showErrorMessage="false" showInputMessage="false" sqref="F59" type="list">
      <formula1>'10_LISTS_SETTINGS'!$M$5:$M$9</formula1>
      <formula2>0</formula2>
    </dataValidation>
    <dataValidation allowBlank="true" errorStyle="stop" operator="between" showDropDown="false" showErrorMessage="false" showInputMessage="false" sqref="G59" type="list">
      <formula1>'10_LISTS_SETTINGS'!$M$5:$M$9</formula1>
      <formula2>0</formula2>
    </dataValidation>
    <dataValidation allowBlank="true" errorStyle="stop" operator="between" showDropDown="false" showErrorMessage="false" showInputMessage="false" sqref="H59" type="list">
      <formula1>'10_LISTS_SETTINGS'!$M$5:$M$9</formula1>
      <formula2>0</formula2>
    </dataValidation>
    <dataValidation allowBlank="true" errorStyle="stop" operator="between" showDropDown="false" showErrorMessage="false" showInputMessage="false" sqref="I59" type="list">
      <formula1>'10_LISTS_SETTINGS'!$M$5:$M$9</formula1>
      <formula2>0</formula2>
    </dataValidation>
    <dataValidation allowBlank="true" errorStyle="stop" operator="between" showDropDown="false" showErrorMessage="false" showInputMessage="false" sqref="J59" type="list">
      <formula1>'10_LISTS_SETTINGS'!$M$5:$M$9</formula1>
      <formula2>0</formula2>
    </dataValidation>
    <dataValidation allowBlank="true" errorStyle="stop" operator="between" showDropDown="false" showErrorMessage="false" showInputMessage="false" sqref="K59" type="list">
      <formula1>'10_LISTS_SETTINGS'!$M$5:$M$9</formula1>
      <formula2>0</formula2>
    </dataValidation>
    <dataValidation allowBlank="true" errorStyle="stop" operator="between" showDropDown="false" showErrorMessage="false" showInputMessage="false" sqref="L59" type="list">
      <formula1>'10_LISTS_SETTINGS'!$M$5:$M$9</formula1>
      <formula2>0</formula2>
    </dataValidation>
    <dataValidation allowBlank="true" errorStyle="stop" operator="between" showDropDown="false" showErrorMessage="false" showInputMessage="false" sqref="M59" type="list">
      <formula1>'10_LISTS_SETTINGS'!$M$5:$M$9</formula1>
      <formula2>0</formula2>
    </dataValidation>
    <dataValidation allowBlank="true" errorStyle="stop" operator="between" showDropDown="false" showErrorMessage="false" showInputMessage="false" sqref="N59" type="list">
      <formula1>'10_LISTS_SETTINGS'!$M$5:$M$9</formula1>
      <formula2>0</formula2>
    </dataValidation>
    <dataValidation allowBlank="true" errorStyle="stop" operator="between" showDropDown="false" showErrorMessage="false" showInputMessage="false" sqref="O59" type="list">
      <formula1>'10_LISTS_SETTINGS'!$M$5:$M$9</formula1>
      <formula2>0</formula2>
    </dataValidation>
    <dataValidation allowBlank="true" errorStyle="stop" operator="between" showDropDown="false" showErrorMessage="false" showInputMessage="false" sqref="P59" type="list">
      <formula1>'10_LISTS_SETTINGS'!$M$5:$M$9</formula1>
      <formula2>0</formula2>
    </dataValidation>
    <dataValidation allowBlank="true" errorStyle="stop" operator="between" showDropDown="false" showErrorMessage="false" showInputMessage="false" sqref="Q59" type="list">
      <formula1>'10_LISTS_SETTINGS'!$M$5:$M$9</formula1>
      <formula2>0</formula2>
    </dataValidation>
    <dataValidation allowBlank="true" errorStyle="stop" operator="between" showDropDown="false" showErrorMessage="false" showInputMessage="false" sqref="R59" type="list">
      <formula1>'10_LISTS_SETTINGS'!$M$5:$M$9</formula1>
      <formula2>0</formula2>
    </dataValidation>
    <dataValidation allowBlank="true" errorStyle="stop" operator="between" showDropDown="false" showErrorMessage="false" showInputMessage="false" sqref="S59" type="list">
      <formula1>'10_LISTS_SETTINGS'!$M$5:$M$9</formula1>
      <formula2>0</formula2>
    </dataValidation>
    <dataValidation allowBlank="true" errorStyle="stop" operator="between" showDropDown="false" showErrorMessage="false" showInputMessage="false" sqref="T59" type="list">
      <formula1>'10_LISTS_SETTINGS'!$M$5:$M$9</formula1>
      <formula2>0</formula2>
    </dataValidation>
    <dataValidation allowBlank="true" errorStyle="stop" operator="between" showDropDown="false" showErrorMessage="false" showInputMessage="false" sqref="D59" type="list">
      <formula1>'10_LISTS_SETTINGS'!$K$5:$K$7</formula1>
      <formula2>0</formula2>
    </dataValidation>
    <dataValidation allowBlank="true" errorStyle="stop" operator="between" showDropDown="false" showErrorMessage="false" showInputMessage="false" sqref="F60" type="list">
      <formula1>'10_LISTS_SETTINGS'!$M$5:$M$9</formula1>
      <formula2>0</formula2>
    </dataValidation>
    <dataValidation allowBlank="true" errorStyle="stop" operator="between" showDropDown="false" showErrorMessage="false" showInputMessage="false" sqref="G60" type="list">
      <formula1>'10_LISTS_SETTINGS'!$M$5:$M$9</formula1>
      <formula2>0</formula2>
    </dataValidation>
    <dataValidation allowBlank="true" errorStyle="stop" operator="between" showDropDown="false" showErrorMessage="false" showInputMessage="false" sqref="H60" type="list">
      <formula1>'10_LISTS_SETTINGS'!$M$5:$M$9</formula1>
      <formula2>0</formula2>
    </dataValidation>
    <dataValidation allowBlank="true" errorStyle="stop" operator="between" showDropDown="false" showErrorMessage="false" showInputMessage="false" sqref="I60" type="list">
      <formula1>'10_LISTS_SETTINGS'!$M$5:$M$9</formula1>
      <formula2>0</formula2>
    </dataValidation>
    <dataValidation allowBlank="true" errorStyle="stop" operator="between" showDropDown="false" showErrorMessage="false" showInputMessage="false" sqref="J60" type="list">
      <formula1>'10_LISTS_SETTINGS'!$M$5:$M$9</formula1>
      <formula2>0</formula2>
    </dataValidation>
    <dataValidation allowBlank="true" errorStyle="stop" operator="between" showDropDown="false" showErrorMessage="false" showInputMessage="false" sqref="K60" type="list">
      <formula1>'10_LISTS_SETTINGS'!$M$5:$M$9</formula1>
      <formula2>0</formula2>
    </dataValidation>
    <dataValidation allowBlank="true" errorStyle="stop" operator="between" showDropDown="false" showErrorMessage="false" showInputMessage="false" sqref="L60" type="list">
      <formula1>'10_LISTS_SETTINGS'!$M$5:$M$9</formula1>
      <formula2>0</formula2>
    </dataValidation>
    <dataValidation allowBlank="true" errorStyle="stop" operator="between" showDropDown="false" showErrorMessage="false" showInputMessage="false" sqref="M60" type="list">
      <formula1>'10_LISTS_SETTINGS'!$M$5:$M$9</formula1>
      <formula2>0</formula2>
    </dataValidation>
    <dataValidation allowBlank="true" errorStyle="stop" operator="between" showDropDown="false" showErrorMessage="false" showInputMessage="false" sqref="N60" type="list">
      <formula1>'10_LISTS_SETTINGS'!$M$5:$M$9</formula1>
      <formula2>0</formula2>
    </dataValidation>
    <dataValidation allowBlank="true" errorStyle="stop" operator="between" showDropDown="false" showErrorMessage="false" showInputMessage="false" sqref="O60" type="list">
      <formula1>'10_LISTS_SETTINGS'!$M$5:$M$9</formula1>
      <formula2>0</formula2>
    </dataValidation>
    <dataValidation allowBlank="true" errorStyle="stop" operator="between" showDropDown="false" showErrorMessage="false" showInputMessage="false" sqref="P60" type="list">
      <formula1>'10_LISTS_SETTINGS'!$M$5:$M$9</formula1>
      <formula2>0</formula2>
    </dataValidation>
    <dataValidation allowBlank="true" errorStyle="stop" operator="between" showDropDown="false" showErrorMessage="false" showInputMessage="false" sqref="Q60" type="list">
      <formula1>'10_LISTS_SETTINGS'!$M$5:$M$9</formula1>
      <formula2>0</formula2>
    </dataValidation>
    <dataValidation allowBlank="true" errorStyle="stop" operator="between" showDropDown="false" showErrorMessage="false" showInputMessage="false" sqref="R60" type="list">
      <formula1>'10_LISTS_SETTINGS'!$M$5:$M$9</formula1>
      <formula2>0</formula2>
    </dataValidation>
    <dataValidation allowBlank="true" errorStyle="stop" operator="between" showDropDown="false" showErrorMessage="false" showInputMessage="false" sqref="S60" type="list">
      <formula1>'10_LISTS_SETTINGS'!$M$5:$M$9</formula1>
      <formula2>0</formula2>
    </dataValidation>
    <dataValidation allowBlank="true" errorStyle="stop" operator="between" showDropDown="false" showErrorMessage="false" showInputMessage="false" sqref="T60" type="list">
      <formula1>'10_LISTS_SETTINGS'!$M$5:$M$9</formula1>
      <formula2>0</formula2>
    </dataValidation>
    <dataValidation allowBlank="true" errorStyle="stop" operator="between" showDropDown="false" showErrorMessage="false" showInputMessage="false" sqref="D60" type="list">
      <formula1>'10_LISTS_SETTINGS'!$K$5:$K$7</formula1>
      <formula2>0</formula2>
    </dataValidation>
    <dataValidation allowBlank="true" errorStyle="stop" operator="between" showDropDown="false" showErrorMessage="false" showInputMessage="false" sqref="F61" type="list">
      <formula1>'10_LISTS_SETTINGS'!$M$5:$M$9</formula1>
      <formula2>0</formula2>
    </dataValidation>
    <dataValidation allowBlank="true" errorStyle="stop" operator="between" showDropDown="false" showErrorMessage="false" showInputMessage="false" sqref="G61" type="list">
      <formula1>'10_LISTS_SETTINGS'!$M$5:$M$9</formula1>
      <formula2>0</formula2>
    </dataValidation>
    <dataValidation allowBlank="true" errorStyle="stop" operator="between" showDropDown="false" showErrorMessage="false" showInputMessage="false" sqref="H61" type="list">
      <formula1>'10_LISTS_SETTINGS'!$M$5:$M$9</formula1>
      <formula2>0</formula2>
    </dataValidation>
    <dataValidation allowBlank="true" errorStyle="stop" operator="between" showDropDown="false" showErrorMessage="false" showInputMessage="false" sqref="I61" type="list">
      <formula1>'10_LISTS_SETTINGS'!$M$5:$M$9</formula1>
      <formula2>0</formula2>
    </dataValidation>
    <dataValidation allowBlank="true" errorStyle="stop" operator="between" showDropDown="false" showErrorMessage="false" showInputMessage="false" sqref="J61" type="list">
      <formula1>'10_LISTS_SETTINGS'!$M$5:$M$9</formula1>
      <formula2>0</formula2>
    </dataValidation>
    <dataValidation allowBlank="true" errorStyle="stop" operator="between" showDropDown="false" showErrorMessage="false" showInputMessage="false" sqref="K61" type="list">
      <formula1>'10_LISTS_SETTINGS'!$M$5:$M$9</formula1>
      <formula2>0</formula2>
    </dataValidation>
    <dataValidation allowBlank="true" errorStyle="stop" operator="between" showDropDown="false" showErrorMessage="false" showInputMessage="false" sqref="L61" type="list">
      <formula1>'10_LISTS_SETTINGS'!$M$5:$M$9</formula1>
      <formula2>0</formula2>
    </dataValidation>
    <dataValidation allowBlank="true" errorStyle="stop" operator="between" showDropDown="false" showErrorMessage="false" showInputMessage="false" sqref="M61" type="list">
      <formula1>'10_LISTS_SETTINGS'!$M$5:$M$9</formula1>
      <formula2>0</formula2>
    </dataValidation>
    <dataValidation allowBlank="true" errorStyle="stop" operator="between" showDropDown="false" showErrorMessage="false" showInputMessage="false" sqref="N61" type="list">
      <formula1>'10_LISTS_SETTINGS'!$M$5:$M$9</formula1>
      <formula2>0</formula2>
    </dataValidation>
    <dataValidation allowBlank="true" errorStyle="stop" operator="between" showDropDown="false" showErrorMessage="false" showInputMessage="false" sqref="O61" type="list">
      <formula1>'10_LISTS_SETTINGS'!$M$5:$M$9</formula1>
      <formula2>0</formula2>
    </dataValidation>
    <dataValidation allowBlank="true" errorStyle="stop" operator="between" showDropDown="false" showErrorMessage="false" showInputMessage="false" sqref="P61" type="list">
      <formula1>'10_LISTS_SETTINGS'!$M$5:$M$9</formula1>
      <formula2>0</formula2>
    </dataValidation>
    <dataValidation allowBlank="true" errorStyle="stop" operator="between" showDropDown="false" showErrorMessage="false" showInputMessage="false" sqref="Q61" type="list">
      <formula1>'10_LISTS_SETTINGS'!$M$5:$M$9</formula1>
      <formula2>0</formula2>
    </dataValidation>
    <dataValidation allowBlank="true" errorStyle="stop" operator="between" showDropDown="false" showErrorMessage="false" showInputMessage="false" sqref="R61" type="list">
      <formula1>'10_LISTS_SETTINGS'!$M$5:$M$9</formula1>
      <formula2>0</formula2>
    </dataValidation>
    <dataValidation allowBlank="true" errorStyle="stop" operator="between" showDropDown="false" showErrorMessage="false" showInputMessage="false" sqref="S61" type="list">
      <formula1>'10_LISTS_SETTINGS'!$M$5:$M$9</formula1>
      <formula2>0</formula2>
    </dataValidation>
    <dataValidation allowBlank="true" errorStyle="stop" operator="between" showDropDown="false" showErrorMessage="false" showInputMessage="false" sqref="T61" type="list">
      <formula1>'10_LISTS_SETTINGS'!$M$5:$M$9</formula1>
      <formula2>0</formula2>
    </dataValidation>
    <dataValidation allowBlank="true" errorStyle="stop" operator="between" showDropDown="false" showErrorMessage="false" showInputMessage="false" sqref="D61" type="list">
      <formula1>'10_LISTS_SETTINGS'!$K$5:$K$7</formula1>
      <formula2>0</formula2>
    </dataValidation>
    <dataValidation allowBlank="true" errorStyle="stop" operator="between" showDropDown="false" showErrorMessage="false" showInputMessage="false" sqref="F62" type="list">
      <formula1>'10_LISTS_SETTINGS'!$M$5:$M$9</formula1>
      <formula2>0</formula2>
    </dataValidation>
    <dataValidation allowBlank="true" errorStyle="stop" operator="between" showDropDown="false" showErrorMessage="false" showInputMessage="false" sqref="G62" type="list">
      <formula1>'10_LISTS_SETTINGS'!$M$5:$M$9</formula1>
      <formula2>0</formula2>
    </dataValidation>
    <dataValidation allowBlank="true" errorStyle="stop" operator="between" showDropDown="false" showErrorMessage="false" showInputMessage="false" sqref="H62" type="list">
      <formula1>'10_LISTS_SETTINGS'!$M$5:$M$9</formula1>
      <formula2>0</formula2>
    </dataValidation>
    <dataValidation allowBlank="true" errorStyle="stop" operator="between" showDropDown="false" showErrorMessage="false" showInputMessage="false" sqref="I62" type="list">
      <formula1>'10_LISTS_SETTINGS'!$M$5:$M$9</formula1>
      <formula2>0</formula2>
    </dataValidation>
    <dataValidation allowBlank="true" errorStyle="stop" operator="between" showDropDown="false" showErrorMessage="false" showInputMessage="false" sqref="J62" type="list">
      <formula1>'10_LISTS_SETTINGS'!$M$5:$M$9</formula1>
      <formula2>0</formula2>
    </dataValidation>
    <dataValidation allowBlank="true" errorStyle="stop" operator="between" showDropDown="false" showErrorMessage="false" showInputMessage="false" sqref="K62" type="list">
      <formula1>'10_LISTS_SETTINGS'!$M$5:$M$9</formula1>
      <formula2>0</formula2>
    </dataValidation>
    <dataValidation allowBlank="true" errorStyle="stop" operator="between" showDropDown="false" showErrorMessage="false" showInputMessage="false" sqref="L62" type="list">
      <formula1>'10_LISTS_SETTINGS'!$M$5:$M$9</formula1>
      <formula2>0</formula2>
    </dataValidation>
    <dataValidation allowBlank="true" errorStyle="stop" operator="between" showDropDown="false" showErrorMessage="false" showInputMessage="false" sqref="M62" type="list">
      <formula1>'10_LISTS_SETTINGS'!$M$5:$M$9</formula1>
      <formula2>0</formula2>
    </dataValidation>
    <dataValidation allowBlank="true" errorStyle="stop" operator="between" showDropDown="false" showErrorMessage="false" showInputMessage="false" sqref="N62" type="list">
      <formula1>'10_LISTS_SETTINGS'!$M$5:$M$9</formula1>
      <formula2>0</formula2>
    </dataValidation>
    <dataValidation allowBlank="true" errorStyle="stop" operator="between" showDropDown="false" showErrorMessage="false" showInputMessage="false" sqref="O62" type="list">
      <formula1>'10_LISTS_SETTINGS'!$M$5:$M$9</formula1>
      <formula2>0</formula2>
    </dataValidation>
    <dataValidation allowBlank="true" errorStyle="stop" operator="between" showDropDown="false" showErrorMessage="false" showInputMessage="false" sqref="P62" type="list">
      <formula1>'10_LISTS_SETTINGS'!$M$5:$M$9</formula1>
      <formula2>0</formula2>
    </dataValidation>
    <dataValidation allowBlank="true" errorStyle="stop" operator="between" showDropDown="false" showErrorMessage="false" showInputMessage="false" sqref="Q62" type="list">
      <formula1>'10_LISTS_SETTINGS'!$M$5:$M$9</formula1>
      <formula2>0</formula2>
    </dataValidation>
    <dataValidation allowBlank="true" errorStyle="stop" operator="between" showDropDown="false" showErrorMessage="false" showInputMessage="false" sqref="R62" type="list">
      <formula1>'10_LISTS_SETTINGS'!$M$5:$M$9</formula1>
      <formula2>0</formula2>
    </dataValidation>
    <dataValidation allowBlank="true" errorStyle="stop" operator="between" showDropDown="false" showErrorMessage="false" showInputMessage="false" sqref="S62" type="list">
      <formula1>'10_LISTS_SETTINGS'!$M$5:$M$9</formula1>
      <formula2>0</formula2>
    </dataValidation>
    <dataValidation allowBlank="true" errorStyle="stop" operator="between" showDropDown="false" showErrorMessage="false" showInputMessage="false" sqref="T62" type="list">
      <formula1>'10_LISTS_SETTINGS'!$M$5:$M$9</formula1>
      <formula2>0</formula2>
    </dataValidation>
    <dataValidation allowBlank="true" errorStyle="stop" operator="between" showDropDown="false" showErrorMessage="false" showInputMessage="false" sqref="D62" type="list">
      <formula1>'10_LISTS_SETTINGS'!$K$5:$K$7</formula1>
      <formula2>0</formula2>
    </dataValidation>
    <dataValidation allowBlank="true" errorStyle="stop" operator="between" showDropDown="false" showErrorMessage="false" showInputMessage="false" sqref="F63" type="list">
      <formula1>'10_LISTS_SETTINGS'!$M$5:$M$9</formula1>
      <formula2>0</formula2>
    </dataValidation>
    <dataValidation allowBlank="true" errorStyle="stop" operator="between" showDropDown="false" showErrorMessage="false" showInputMessage="false" sqref="G63" type="list">
      <formula1>'10_LISTS_SETTINGS'!$M$5:$M$9</formula1>
      <formula2>0</formula2>
    </dataValidation>
    <dataValidation allowBlank="true" errorStyle="stop" operator="between" showDropDown="false" showErrorMessage="false" showInputMessage="false" sqref="H63" type="list">
      <formula1>'10_LISTS_SETTINGS'!$M$5:$M$9</formula1>
      <formula2>0</formula2>
    </dataValidation>
    <dataValidation allowBlank="true" errorStyle="stop" operator="between" showDropDown="false" showErrorMessage="false" showInputMessage="false" sqref="I63" type="list">
      <formula1>'10_LISTS_SETTINGS'!$M$5:$M$9</formula1>
      <formula2>0</formula2>
    </dataValidation>
    <dataValidation allowBlank="true" errorStyle="stop" operator="between" showDropDown="false" showErrorMessage="false" showInputMessage="false" sqref="J63" type="list">
      <formula1>'10_LISTS_SETTINGS'!$M$5:$M$9</formula1>
      <formula2>0</formula2>
    </dataValidation>
    <dataValidation allowBlank="true" errorStyle="stop" operator="between" showDropDown="false" showErrorMessage="false" showInputMessage="false" sqref="K63" type="list">
      <formula1>'10_LISTS_SETTINGS'!$M$5:$M$9</formula1>
      <formula2>0</formula2>
    </dataValidation>
    <dataValidation allowBlank="true" errorStyle="stop" operator="between" showDropDown="false" showErrorMessage="false" showInputMessage="false" sqref="L63" type="list">
      <formula1>'10_LISTS_SETTINGS'!$M$5:$M$9</formula1>
      <formula2>0</formula2>
    </dataValidation>
    <dataValidation allowBlank="true" errorStyle="stop" operator="between" showDropDown="false" showErrorMessage="false" showInputMessage="false" sqref="M63" type="list">
      <formula1>'10_LISTS_SETTINGS'!$M$5:$M$9</formula1>
      <formula2>0</formula2>
    </dataValidation>
    <dataValidation allowBlank="true" errorStyle="stop" operator="between" showDropDown="false" showErrorMessage="false" showInputMessage="false" sqref="N63" type="list">
      <formula1>'10_LISTS_SETTINGS'!$M$5:$M$9</formula1>
      <formula2>0</formula2>
    </dataValidation>
    <dataValidation allowBlank="true" errorStyle="stop" operator="between" showDropDown="false" showErrorMessage="false" showInputMessage="false" sqref="O63" type="list">
      <formula1>'10_LISTS_SETTINGS'!$M$5:$M$9</formula1>
      <formula2>0</formula2>
    </dataValidation>
    <dataValidation allowBlank="true" errorStyle="stop" operator="between" showDropDown="false" showErrorMessage="false" showInputMessage="false" sqref="P63" type="list">
      <formula1>'10_LISTS_SETTINGS'!$M$5:$M$9</formula1>
      <formula2>0</formula2>
    </dataValidation>
    <dataValidation allowBlank="true" errorStyle="stop" operator="between" showDropDown="false" showErrorMessage="false" showInputMessage="false" sqref="Q63" type="list">
      <formula1>'10_LISTS_SETTINGS'!$M$5:$M$9</formula1>
      <formula2>0</formula2>
    </dataValidation>
    <dataValidation allowBlank="true" errorStyle="stop" operator="between" showDropDown="false" showErrorMessage="false" showInputMessage="false" sqref="R63" type="list">
      <formula1>'10_LISTS_SETTINGS'!$M$5:$M$9</formula1>
      <formula2>0</formula2>
    </dataValidation>
    <dataValidation allowBlank="true" errorStyle="stop" operator="between" showDropDown="false" showErrorMessage="false" showInputMessage="false" sqref="S63" type="list">
      <formula1>'10_LISTS_SETTINGS'!$M$5:$M$9</formula1>
      <formula2>0</formula2>
    </dataValidation>
    <dataValidation allowBlank="true" errorStyle="stop" operator="between" showDropDown="false" showErrorMessage="false" showInputMessage="false" sqref="T63" type="list">
      <formula1>'10_LISTS_SETTINGS'!$M$5:$M$9</formula1>
      <formula2>0</formula2>
    </dataValidation>
    <dataValidation allowBlank="true" errorStyle="stop" operator="between" showDropDown="false" showErrorMessage="false" showInputMessage="false" sqref="D63" type="list">
      <formula1>'10_LISTS_SETTINGS'!$K$5:$K$7</formula1>
      <formula2>0</formula2>
    </dataValidation>
    <dataValidation allowBlank="true" errorStyle="stop" operator="between" showDropDown="false" showErrorMessage="false" showInputMessage="false" sqref="F64" type="list">
      <formula1>'10_LISTS_SETTINGS'!$M$5:$M$9</formula1>
      <formula2>0</formula2>
    </dataValidation>
    <dataValidation allowBlank="true" errorStyle="stop" operator="between" showDropDown="false" showErrorMessage="false" showInputMessage="false" sqref="G64" type="list">
      <formula1>'10_LISTS_SETTINGS'!$M$5:$M$9</formula1>
      <formula2>0</formula2>
    </dataValidation>
    <dataValidation allowBlank="true" errorStyle="stop" operator="between" showDropDown="false" showErrorMessage="false" showInputMessage="false" sqref="H64" type="list">
      <formula1>'10_LISTS_SETTINGS'!$M$5:$M$9</formula1>
      <formula2>0</formula2>
    </dataValidation>
    <dataValidation allowBlank="true" errorStyle="stop" operator="between" showDropDown="false" showErrorMessage="false" showInputMessage="false" sqref="I64" type="list">
      <formula1>'10_LISTS_SETTINGS'!$M$5:$M$9</formula1>
      <formula2>0</formula2>
    </dataValidation>
    <dataValidation allowBlank="true" errorStyle="stop" operator="between" showDropDown="false" showErrorMessage="false" showInputMessage="false" sqref="J64" type="list">
      <formula1>'10_LISTS_SETTINGS'!$M$5:$M$9</formula1>
      <formula2>0</formula2>
    </dataValidation>
    <dataValidation allowBlank="true" errorStyle="stop" operator="between" showDropDown="false" showErrorMessage="false" showInputMessage="false" sqref="K64" type="list">
      <formula1>'10_LISTS_SETTINGS'!$M$5:$M$9</formula1>
      <formula2>0</formula2>
    </dataValidation>
    <dataValidation allowBlank="true" errorStyle="stop" operator="between" showDropDown="false" showErrorMessage="false" showInputMessage="false" sqref="L64" type="list">
      <formula1>'10_LISTS_SETTINGS'!$M$5:$M$9</formula1>
      <formula2>0</formula2>
    </dataValidation>
    <dataValidation allowBlank="true" errorStyle="stop" operator="between" showDropDown="false" showErrorMessage="false" showInputMessage="false" sqref="M64" type="list">
      <formula1>'10_LISTS_SETTINGS'!$M$5:$M$9</formula1>
      <formula2>0</formula2>
    </dataValidation>
    <dataValidation allowBlank="true" errorStyle="stop" operator="between" showDropDown="false" showErrorMessage="false" showInputMessage="false" sqref="N64" type="list">
      <formula1>'10_LISTS_SETTINGS'!$M$5:$M$9</formula1>
      <formula2>0</formula2>
    </dataValidation>
    <dataValidation allowBlank="true" errorStyle="stop" operator="between" showDropDown="false" showErrorMessage="false" showInputMessage="false" sqref="O64" type="list">
      <formula1>'10_LISTS_SETTINGS'!$M$5:$M$9</formula1>
      <formula2>0</formula2>
    </dataValidation>
    <dataValidation allowBlank="true" errorStyle="stop" operator="between" showDropDown="false" showErrorMessage="false" showInputMessage="false" sqref="P64" type="list">
      <formula1>'10_LISTS_SETTINGS'!$M$5:$M$9</formula1>
      <formula2>0</formula2>
    </dataValidation>
    <dataValidation allowBlank="true" errorStyle="stop" operator="between" showDropDown="false" showErrorMessage="false" showInputMessage="false" sqref="Q64" type="list">
      <formula1>'10_LISTS_SETTINGS'!$M$5:$M$9</formula1>
      <formula2>0</formula2>
    </dataValidation>
    <dataValidation allowBlank="true" errorStyle="stop" operator="between" showDropDown="false" showErrorMessage="false" showInputMessage="false" sqref="R64" type="list">
      <formula1>'10_LISTS_SETTINGS'!$M$5:$M$9</formula1>
      <formula2>0</formula2>
    </dataValidation>
    <dataValidation allowBlank="true" errorStyle="stop" operator="between" showDropDown="false" showErrorMessage="false" showInputMessage="false" sqref="S64" type="list">
      <formula1>'10_LISTS_SETTINGS'!$M$5:$M$9</formula1>
      <formula2>0</formula2>
    </dataValidation>
    <dataValidation allowBlank="true" errorStyle="stop" operator="between" showDropDown="false" showErrorMessage="false" showInputMessage="false" sqref="T64" type="list">
      <formula1>'10_LISTS_SETTINGS'!$M$5:$M$9</formula1>
      <formula2>0</formula2>
    </dataValidation>
    <dataValidation allowBlank="true" errorStyle="stop" operator="between" showDropDown="false" showErrorMessage="false" showInputMessage="false" sqref="D64" type="list">
      <formula1>'10_LISTS_SETTINGS'!$K$5:$K$7</formula1>
      <formula2>0</formula2>
    </dataValidation>
    <dataValidation allowBlank="true" errorStyle="stop" operator="between" showDropDown="false" showErrorMessage="false" showInputMessage="false" sqref="F65" type="list">
      <formula1>'10_LISTS_SETTINGS'!$M$5:$M$9</formula1>
      <formula2>0</formula2>
    </dataValidation>
    <dataValidation allowBlank="true" errorStyle="stop" operator="between" showDropDown="false" showErrorMessage="false" showInputMessage="false" sqref="G65" type="list">
      <formula1>'10_LISTS_SETTINGS'!$M$5:$M$9</formula1>
      <formula2>0</formula2>
    </dataValidation>
    <dataValidation allowBlank="true" errorStyle="stop" operator="between" showDropDown="false" showErrorMessage="false" showInputMessage="false" sqref="H65" type="list">
      <formula1>'10_LISTS_SETTINGS'!$M$5:$M$9</formula1>
      <formula2>0</formula2>
    </dataValidation>
    <dataValidation allowBlank="true" errorStyle="stop" operator="between" showDropDown="false" showErrorMessage="false" showInputMessage="false" sqref="I65" type="list">
      <formula1>'10_LISTS_SETTINGS'!$M$5:$M$9</formula1>
      <formula2>0</formula2>
    </dataValidation>
    <dataValidation allowBlank="true" errorStyle="stop" operator="between" showDropDown="false" showErrorMessage="false" showInputMessage="false" sqref="J65" type="list">
      <formula1>'10_LISTS_SETTINGS'!$M$5:$M$9</formula1>
      <formula2>0</formula2>
    </dataValidation>
    <dataValidation allowBlank="true" errorStyle="stop" operator="between" showDropDown="false" showErrorMessage="false" showInputMessage="false" sqref="K65" type="list">
      <formula1>'10_LISTS_SETTINGS'!$M$5:$M$9</formula1>
      <formula2>0</formula2>
    </dataValidation>
    <dataValidation allowBlank="true" errorStyle="stop" operator="between" showDropDown="false" showErrorMessage="false" showInputMessage="false" sqref="L65" type="list">
      <formula1>'10_LISTS_SETTINGS'!$M$5:$M$9</formula1>
      <formula2>0</formula2>
    </dataValidation>
    <dataValidation allowBlank="true" errorStyle="stop" operator="between" showDropDown="false" showErrorMessage="false" showInputMessage="false" sqref="M65" type="list">
      <formula1>'10_LISTS_SETTINGS'!$M$5:$M$9</formula1>
      <formula2>0</formula2>
    </dataValidation>
    <dataValidation allowBlank="true" errorStyle="stop" operator="between" showDropDown="false" showErrorMessage="false" showInputMessage="false" sqref="N65" type="list">
      <formula1>'10_LISTS_SETTINGS'!$M$5:$M$9</formula1>
      <formula2>0</formula2>
    </dataValidation>
    <dataValidation allowBlank="true" errorStyle="stop" operator="between" showDropDown="false" showErrorMessage="false" showInputMessage="false" sqref="O65" type="list">
      <formula1>'10_LISTS_SETTINGS'!$M$5:$M$9</formula1>
      <formula2>0</formula2>
    </dataValidation>
    <dataValidation allowBlank="true" errorStyle="stop" operator="between" showDropDown="false" showErrorMessage="false" showInputMessage="false" sqref="P65" type="list">
      <formula1>'10_LISTS_SETTINGS'!$M$5:$M$9</formula1>
      <formula2>0</formula2>
    </dataValidation>
    <dataValidation allowBlank="true" errorStyle="stop" operator="between" showDropDown="false" showErrorMessage="false" showInputMessage="false" sqref="Q65" type="list">
      <formula1>'10_LISTS_SETTINGS'!$M$5:$M$9</formula1>
      <formula2>0</formula2>
    </dataValidation>
    <dataValidation allowBlank="true" errorStyle="stop" operator="between" showDropDown="false" showErrorMessage="false" showInputMessage="false" sqref="R65" type="list">
      <formula1>'10_LISTS_SETTINGS'!$M$5:$M$9</formula1>
      <formula2>0</formula2>
    </dataValidation>
    <dataValidation allowBlank="true" errorStyle="stop" operator="between" showDropDown="false" showErrorMessage="false" showInputMessage="false" sqref="S65" type="list">
      <formula1>'10_LISTS_SETTINGS'!$M$5:$M$9</formula1>
      <formula2>0</formula2>
    </dataValidation>
    <dataValidation allowBlank="true" errorStyle="stop" operator="between" showDropDown="false" showErrorMessage="false" showInputMessage="false" sqref="T65" type="list">
      <formula1>'10_LISTS_SETTINGS'!$M$5:$M$9</formula1>
      <formula2>0</formula2>
    </dataValidation>
    <dataValidation allowBlank="true" errorStyle="stop" operator="between" showDropDown="false" showErrorMessage="false" showInputMessage="false" sqref="D65" type="list">
      <formula1>'10_LISTS_SETTINGS'!$K$5:$K$7</formula1>
      <formula2>0</formula2>
    </dataValidation>
    <dataValidation allowBlank="true" errorStyle="stop" operator="between" showDropDown="false" showErrorMessage="false" showInputMessage="false" sqref="F66" type="list">
      <formula1>'10_LISTS_SETTINGS'!$M$5:$M$9</formula1>
      <formula2>0</formula2>
    </dataValidation>
    <dataValidation allowBlank="true" errorStyle="stop" operator="between" showDropDown="false" showErrorMessage="false" showInputMessage="false" sqref="G66" type="list">
      <formula1>'10_LISTS_SETTINGS'!$M$5:$M$9</formula1>
      <formula2>0</formula2>
    </dataValidation>
    <dataValidation allowBlank="true" errorStyle="stop" operator="between" showDropDown="false" showErrorMessage="false" showInputMessage="false" sqref="H66" type="list">
      <formula1>'10_LISTS_SETTINGS'!$M$5:$M$9</formula1>
      <formula2>0</formula2>
    </dataValidation>
    <dataValidation allowBlank="true" errorStyle="stop" operator="between" showDropDown="false" showErrorMessage="false" showInputMessage="false" sqref="I66" type="list">
      <formula1>'10_LISTS_SETTINGS'!$M$5:$M$9</formula1>
      <formula2>0</formula2>
    </dataValidation>
    <dataValidation allowBlank="true" errorStyle="stop" operator="between" showDropDown="false" showErrorMessage="false" showInputMessage="false" sqref="J66" type="list">
      <formula1>'10_LISTS_SETTINGS'!$M$5:$M$9</formula1>
      <formula2>0</formula2>
    </dataValidation>
    <dataValidation allowBlank="true" errorStyle="stop" operator="between" showDropDown="false" showErrorMessage="false" showInputMessage="false" sqref="K66" type="list">
      <formula1>'10_LISTS_SETTINGS'!$M$5:$M$9</formula1>
      <formula2>0</formula2>
    </dataValidation>
    <dataValidation allowBlank="true" errorStyle="stop" operator="between" showDropDown="false" showErrorMessage="false" showInputMessage="false" sqref="L66" type="list">
      <formula1>'10_LISTS_SETTINGS'!$M$5:$M$9</formula1>
      <formula2>0</formula2>
    </dataValidation>
    <dataValidation allowBlank="true" errorStyle="stop" operator="between" showDropDown="false" showErrorMessage="false" showInputMessage="false" sqref="M66" type="list">
      <formula1>'10_LISTS_SETTINGS'!$M$5:$M$9</formula1>
      <formula2>0</formula2>
    </dataValidation>
    <dataValidation allowBlank="true" errorStyle="stop" operator="between" showDropDown="false" showErrorMessage="false" showInputMessage="false" sqref="N66" type="list">
      <formula1>'10_LISTS_SETTINGS'!$M$5:$M$9</formula1>
      <formula2>0</formula2>
    </dataValidation>
    <dataValidation allowBlank="true" errorStyle="stop" operator="between" showDropDown="false" showErrorMessage="false" showInputMessage="false" sqref="O66" type="list">
      <formula1>'10_LISTS_SETTINGS'!$M$5:$M$9</formula1>
      <formula2>0</formula2>
    </dataValidation>
    <dataValidation allowBlank="true" errorStyle="stop" operator="between" showDropDown="false" showErrorMessage="false" showInputMessage="false" sqref="P66" type="list">
      <formula1>'10_LISTS_SETTINGS'!$M$5:$M$9</formula1>
      <formula2>0</formula2>
    </dataValidation>
    <dataValidation allowBlank="true" errorStyle="stop" operator="between" showDropDown="false" showErrorMessage="false" showInputMessage="false" sqref="Q66" type="list">
      <formula1>'10_LISTS_SETTINGS'!$M$5:$M$9</formula1>
      <formula2>0</formula2>
    </dataValidation>
    <dataValidation allowBlank="true" errorStyle="stop" operator="between" showDropDown="false" showErrorMessage="false" showInputMessage="false" sqref="R66" type="list">
      <formula1>'10_LISTS_SETTINGS'!$M$5:$M$9</formula1>
      <formula2>0</formula2>
    </dataValidation>
    <dataValidation allowBlank="true" errorStyle="stop" operator="between" showDropDown="false" showErrorMessage="false" showInputMessage="false" sqref="S66" type="list">
      <formula1>'10_LISTS_SETTINGS'!$M$5:$M$9</formula1>
      <formula2>0</formula2>
    </dataValidation>
    <dataValidation allowBlank="true" errorStyle="stop" operator="between" showDropDown="false" showErrorMessage="false" showInputMessage="false" sqref="T66" type="list">
      <formula1>'10_LISTS_SETTINGS'!$M$5:$M$9</formula1>
      <formula2>0</formula2>
    </dataValidation>
    <dataValidation allowBlank="true" errorStyle="stop" operator="between" showDropDown="false" showErrorMessage="false" showInputMessage="false" sqref="D66" type="list">
      <formula1>'10_LISTS_SETTINGS'!$K$5:$K$7</formula1>
      <formula2>0</formula2>
    </dataValidation>
    <dataValidation allowBlank="true" errorStyle="stop" operator="between" showDropDown="false" showErrorMessage="false" showInputMessage="false" sqref="F67" type="list">
      <formula1>'10_LISTS_SETTINGS'!$M$5:$M$9</formula1>
      <formula2>0</formula2>
    </dataValidation>
    <dataValidation allowBlank="true" errorStyle="stop" operator="between" showDropDown="false" showErrorMessage="false" showInputMessage="false" sqref="G67" type="list">
      <formula1>'10_LISTS_SETTINGS'!$M$5:$M$9</formula1>
      <formula2>0</formula2>
    </dataValidation>
    <dataValidation allowBlank="true" errorStyle="stop" operator="between" showDropDown="false" showErrorMessage="false" showInputMessage="false" sqref="H67" type="list">
      <formula1>'10_LISTS_SETTINGS'!$M$5:$M$9</formula1>
      <formula2>0</formula2>
    </dataValidation>
    <dataValidation allowBlank="true" errorStyle="stop" operator="between" showDropDown="false" showErrorMessage="false" showInputMessage="false" sqref="I67" type="list">
      <formula1>'10_LISTS_SETTINGS'!$M$5:$M$9</formula1>
      <formula2>0</formula2>
    </dataValidation>
    <dataValidation allowBlank="true" errorStyle="stop" operator="between" showDropDown="false" showErrorMessage="false" showInputMessage="false" sqref="J67" type="list">
      <formula1>'10_LISTS_SETTINGS'!$M$5:$M$9</formula1>
      <formula2>0</formula2>
    </dataValidation>
    <dataValidation allowBlank="true" errorStyle="stop" operator="between" showDropDown="false" showErrorMessage="false" showInputMessage="false" sqref="K67" type="list">
      <formula1>'10_LISTS_SETTINGS'!$M$5:$M$9</formula1>
      <formula2>0</formula2>
    </dataValidation>
    <dataValidation allowBlank="true" errorStyle="stop" operator="between" showDropDown="false" showErrorMessage="false" showInputMessage="false" sqref="L67" type="list">
      <formula1>'10_LISTS_SETTINGS'!$M$5:$M$9</formula1>
      <formula2>0</formula2>
    </dataValidation>
    <dataValidation allowBlank="true" errorStyle="stop" operator="between" showDropDown="false" showErrorMessage="false" showInputMessage="false" sqref="M67" type="list">
      <formula1>'10_LISTS_SETTINGS'!$M$5:$M$9</formula1>
      <formula2>0</formula2>
    </dataValidation>
    <dataValidation allowBlank="true" errorStyle="stop" operator="between" showDropDown="false" showErrorMessage="false" showInputMessage="false" sqref="N67" type="list">
      <formula1>'10_LISTS_SETTINGS'!$M$5:$M$9</formula1>
      <formula2>0</formula2>
    </dataValidation>
    <dataValidation allowBlank="true" errorStyle="stop" operator="between" showDropDown="false" showErrorMessage="false" showInputMessage="false" sqref="O67" type="list">
      <formula1>'10_LISTS_SETTINGS'!$M$5:$M$9</formula1>
      <formula2>0</formula2>
    </dataValidation>
    <dataValidation allowBlank="true" errorStyle="stop" operator="between" showDropDown="false" showErrorMessage="false" showInputMessage="false" sqref="P67" type="list">
      <formula1>'10_LISTS_SETTINGS'!$M$5:$M$9</formula1>
      <formula2>0</formula2>
    </dataValidation>
    <dataValidation allowBlank="true" errorStyle="stop" operator="between" showDropDown="false" showErrorMessage="false" showInputMessage="false" sqref="Q67" type="list">
      <formula1>'10_LISTS_SETTINGS'!$M$5:$M$9</formula1>
      <formula2>0</formula2>
    </dataValidation>
    <dataValidation allowBlank="true" errorStyle="stop" operator="between" showDropDown="false" showErrorMessage="false" showInputMessage="false" sqref="R67" type="list">
      <formula1>'10_LISTS_SETTINGS'!$M$5:$M$9</formula1>
      <formula2>0</formula2>
    </dataValidation>
    <dataValidation allowBlank="true" errorStyle="stop" operator="between" showDropDown="false" showErrorMessage="false" showInputMessage="false" sqref="S67" type="list">
      <formula1>'10_LISTS_SETTINGS'!$M$5:$M$9</formula1>
      <formula2>0</formula2>
    </dataValidation>
    <dataValidation allowBlank="true" errorStyle="stop" operator="between" showDropDown="false" showErrorMessage="false" showInputMessage="false" sqref="T67" type="list">
      <formula1>'10_LISTS_SETTINGS'!$M$5:$M$9</formula1>
      <formula2>0</formula2>
    </dataValidation>
    <dataValidation allowBlank="true" errorStyle="stop" operator="between" showDropDown="false" showErrorMessage="false" showInputMessage="false" sqref="D67" type="list">
      <formula1>'10_LISTS_SETTINGS'!$K$5:$K$7</formula1>
      <formula2>0</formula2>
    </dataValidation>
    <dataValidation allowBlank="true" errorStyle="stop" operator="between" showDropDown="false" showErrorMessage="false" showInputMessage="false" sqref="F68" type="list">
      <formula1>'10_LISTS_SETTINGS'!$M$5:$M$9</formula1>
      <formula2>0</formula2>
    </dataValidation>
    <dataValidation allowBlank="true" errorStyle="stop" operator="between" showDropDown="false" showErrorMessage="false" showInputMessage="false" sqref="G68" type="list">
      <formula1>'10_LISTS_SETTINGS'!$M$5:$M$9</formula1>
      <formula2>0</formula2>
    </dataValidation>
    <dataValidation allowBlank="true" errorStyle="stop" operator="between" showDropDown="false" showErrorMessage="false" showInputMessage="false" sqref="H68" type="list">
      <formula1>'10_LISTS_SETTINGS'!$M$5:$M$9</formula1>
      <formula2>0</formula2>
    </dataValidation>
    <dataValidation allowBlank="true" errorStyle="stop" operator="between" showDropDown="false" showErrorMessage="false" showInputMessage="false" sqref="I68" type="list">
      <formula1>'10_LISTS_SETTINGS'!$M$5:$M$9</formula1>
      <formula2>0</formula2>
    </dataValidation>
    <dataValidation allowBlank="true" errorStyle="stop" operator="between" showDropDown="false" showErrorMessage="false" showInputMessage="false" sqref="J68" type="list">
      <formula1>'10_LISTS_SETTINGS'!$M$5:$M$9</formula1>
      <formula2>0</formula2>
    </dataValidation>
    <dataValidation allowBlank="true" errorStyle="stop" operator="between" showDropDown="false" showErrorMessage="false" showInputMessage="false" sqref="K68" type="list">
      <formula1>'10_LISTS_SETTINGS'!$M$5:$M$9</formula1>
      <formula2>0</formula2>
    </dataValidation>
    <dataValidation allowBlank="true" errorStyle="stop" operator="between" showDropDown="false" showErrorMessage="false" showInputMessage="false" sqref="L68" type="list">
      <formula1>'10_LISTS_SETTINGS'!$M$5:$M$9</formula1>
      <formula2>0</formula2>
    </dataValidation>
    <dataValidation allowBlank="true" errorStyle="stop" operator="between" showDropDown="false" showErrorMessage="false" showInputMessage="false" sqref="M68" type="list">
      <formula1>'10_LISTS_SETTINGS'!$M$5:$M$9</formula1>
      <formula2>0</formula2>
    </dataValidation>
    <dataValidation allowBlank="true" errorStyle="stop" operator="between" showDropDown="false" showErrorMessage="false" showInputMessage="false" sqref="N68" type="list">
      <formula1>'10_LISTS_SETTINGS'!$M$5:$M$9</formula1>
      <formula2>0</formula2>
    </dataValidation>
    <dataValidation allowBlank="true" errorStyle="stop" operator="between" showDropDown="false" showErrorMessage="false" showInputMessage="false" sqref="O68" type="list">
      <formula1>'10_LISTS_SETTINGS'!$M$5:$M$9</formula1>
      <formula2>0</formula2>
    </dataValidation>
    <dataValidation allowBlank="true" errorStyle="stop" operator="between" showDropDown="false" showErrorMessage="false" showInputMessage="false" sqref="P68" type="list">
      <formula1>'10_LISTS_SETTINGS'!$M$5:$M$9</formula1>
      <formula2>0</formula2>
    </dataValidation>
    <dataValidation allowBlank="true" errorStyle="stop" operator="between" showDropDown="false" showErrorMessage="false" showInputMessage="false" sqref="Q68" type="list">
      <formula1>'10_LISTS_SETTINGS'!$M$5:$M$9</formula1>
      <formula2>0</formula2>
    </dataValidation>
    <dataValidation allowBlank="true" errorStyle="stop" operator="between" showDropDown="false" showErrorMessage="false" showInputMessage="false" sqref="R68" type="list">
      <formula1>'10_LISTS_SETTINGS'!$M$5:$M$9</formula1>
      <formula2>0</formula2>
    </dataValidation>
    <dataValidation allowBlank="true" errorStyle="stop" operator="between" showDropDown="false" showErrorMessage="false" showInputMessage="false" sqref="S68" type="list">
      <formula1>'10_LISTS_SETTINGS'!$M$5:$M$9</formula1>
      <formula2>0</formula2>
    </dataValidation>
    <dataValidation allowBlank="true" errorStyle="stop" operator="between" showDropDown="false" showErrorMessage="false" showInputMessage="false" sqref="T68" type="list">
      <formula1>'10_LISTS_SETTINGS'!$M$5:$M$9</formula1>
      <formula2>0</formula2>
    </dataValidation>
    <dataValidation allowBlank="true" errorStyle="stop" operator="between" showDropDown="false" showErrorMessage="false" showInputMessage="false" sqref="D68" type="list">
      <formula1>'10_LISTS_SETTINGS'!$K$5:$K$7</formula1>
      <formula2>0</formula2>
    </dataValidation>
    <dataValidation allowBlank="true" errorStyle="stop" operator="between" showDropDown="false" showErrorMessage="false" showInputMessage="false" sqref="F69" type="list">
      <formula1>'10_LISTS_SETTINGS'!$M$5:$M$9</formula1>
      <formula2>0</formula2>
    </dataValidation>
    <dataValidation allowBlank="true" errorStyle="stop" operator="between" showDropDown="false" showErrorMessage="false" showInputMessage="false" sqref="G69" type="list">
      <formula1>'10_LISTS_SETTINGS'!$M$5:$M$9</formula1>
      <formula2>0</formula2>
    </dataValidation>
    <dataValidation allowBlank="true" errorStyle="stop" operator="between" showDropDown="false" showErrorMessage="false" showInputMessage="false" sqref="H69" type="list">
      <formula1>'10_LISTS_SETTINGS'!$M$5:$M$9</formula1>
      <formula2>0</formula2>
    </dataValidation>
    <dataValidation allowBlank="true" errorStyle="stop" operator="between" showDropDown="false" showErrorMessage="false" showInputMessage="false" sqref="I69" type="list">
      <formula1>'10_LISTS_SETTINGS'!$M$5:$M$9</formula1>
      <formula2>0</formula2>
    </dataValidation>
    <dataValidation allowBlank="true" errorStyle="stop" operator="between" showDropDown="false" showErrorMessage="false" showInputMessage="false" sqref="J69" type="list">
      <formula1>'10_LISTS_SETTINGS'!$M$5:$M$9</formula1>
      <formula2>0</formula2>
    </dataValidation>
    <dataValidation allowBlank="true" errorStyle="stop" operator="between" showDropDown="false" showErrorMessage="false" showInputMessage="false" sqref="K69" type="list">
      <formula1>'10_LISTS_SETTINGS'!$M$5:$M$9</formula1>
      <formula2>0</formula2>
    </dataValidation>
    <dataValidation allowBlank="true" errorStyle="stop" operator="between" showDropDown="false" showErrorMessage="false" showInputMessage="false" sqref="L69" type="list">
      <formula1>'10_LISTS_SETTINGS'!$M$5:$M$9</formula1>
      <formula2>0</formula2>
    </dataValidation>
    <dataValidation allowBlank="true" errorStyle="stop" operator="between" showDropDown="false" showErrorMessage="false" showInputMessage="false" sqref="M69" type="list">
      <formula1>'10_LISTS_SETTINGS'!$M$5:$M$9</formula1>
      <formula2>0</formula2>
    </dataValidation>
    <dataValidation allowBlank="true" errorStyle="stop" operator="between" showDropDown="false" showErrorMessage="false" showInputMessage="false" sqref="N69" type="list">
      <formula1>'10_LISTS_SETTINGS'!$M$5:$M$9</formula1>
      <formula2>0</formula2>
    </dataValidation>
    <dataValidation allowBlank="true" errorStyle="stop" operator="between" showDropDown="false" showErrorMessage="false" showInputMessage="false" sqref="O69" type="list">
      <formula1>'10_LISTS_SETTINGS'!$M$5:$M$9</formula1>
      <formula2>0</formula2>
    </dataValidation>
    <dataValidation allowBlank="true" errorStyle="stop" operator="between" showDropDown="false" showErrorMessage="false" showInputMessage="false" sqref="P69" type="list">
      <formula1>'10_LISTS_SETTINGS'!$M$5:$M$9</formula1>
      <formula2>0</formula2>
    </dataValidation>
    <dataValidation allowBlank="true" errorStyle="stop" operator="between" showDropDown="false" showErrorMessage="false" showInputMessage="false" sqref="Q69" type="list">
      <formula1>'10_LISTS_SETTINGS'!$M$5:$M$9</formula1>
      <formula2>0</formula2>
    </dataValidation>
    <dataValidation allowBlank="true" errorStyle="stop" operator="between" showDropDown="false" showErrorMessage="false" showInputMessage="false" sqref="R69" type="list">
      <formula1>'10_LISTS_SETTINGS'!$M$5:$M$9</formula1>
      <formula2>0</formula2>
    </dataValidation>
    <dataValidation allowBlank="true" errorStyle="stop" operator="between" showDropDown="false" showErrorMessage="false" showInputMessage="false" sqref="S69" type="list">
      <formula1>'10_LISTS_SETTINGS'!$M$5:$M$9</formula1>
      <formula2>0</formula2>
    </dataValidation>
    <dataValidation allowBlank="true" errorStyle="stop" operator="between" showDropDown="false" showErrorMessage="false" showInputMessage="false" sqref="T69" type="list">
      <formula1>'10_LISTS_SETTINGS'!$M$5:$M$9</formula1>
      <formula2>0</formula2>
    </dataValidation>
    <dataValidation allowBlank="true" errorStyle="stop" operator="between" showDropDown="false" showErrorMessage="false" showInputMessage="false" sqref="D69" type="list">
      <formula1>'10_LISTS_SETTINGS'!$K$5:$K$7</formula1>
      <formula2>0</formula2>
    </dataValidation>
    <dataValidation allowBlank="true" errorStyle="stop" operator="between" showDropDown="false" showErrorMessage="false" showInputMessage="false" sqref="F70" type="list">
      <formula1>'10_LISTS_SETTINGS'!$M$5:$M$9</formula1>
      <formula2>0</formula2>
    </dataValidation>
    <dataValidation allowBlank="true" errorStyle="stop" operator="between" showDropDown="false" showErrorMessage="false" showInputMessage="false" sqref="G70" type="list">
      <formula1>'10_LISTS_SETTINGS'!$M$5:$M$9</formula1>
      <formula2>0</formula2>
    </dataValidation>
    <dataValidation allowBlank="true" errorStyle="stop" operator="between" showDropDown="false" showErrorMessage="false" showInputMessage="false" sqref="H70" type="list">
      <formula1>'10_LISTS_SETTINGS'!$M$5:$M$9</formula1>
      <formula2>0</formula2>
    </dataValidation>
    <dataValidation allowBlank="true" errorStyle="stop" operator="between" showDropDown="false" showErrorMessage="false" showInputMessage="false" sqref="I70" type="list">
      <formula1>'10_LISTS_SETTINGS'!$M$5:$M$9</formula1>
      <formula2>0</formula2>
    </dataValidation>
    <dataValidation allowBlank="true" errorStyle="stop" operator="between" showDropDown="false" showErrorMessage="false" showInputMessage="false" sqref="J70" type="list">
      <formula1>'10_LISTS_SETTINGS'!$M$5:$M$9</formula1>
      <formula2>0</formula2>
    </dataValidation>
    <dataValidation allowBlank="true" errorStyle="stop" operator="between" showDropDown="false" showErrorMessage="false" showInputMessage="false" sqref="K70" type="list">
      <formula1>'10_LISTS_SETTINGS'!$M$5:$M$9</formula1>
      <formula2>0</formula2>
    </dataValidation>
    <dataValidation allowBlank="true" errorStyle="stop" operator="between" showDropDown="false" showErrorMessage="false" showInputMessage="false" sqref="L70" type="list">
      <formula1>'10_LISTS_SETTINGS'!$M$5:$M$9</formula1>
      <formula2>0</formula2>
    </dataValidation>
    <dataValidation allowBlank="true" errorStyle="stop" operator="between" showDropDown="false" showErrorMessage="false" showInputMessage="false" sqref="M70" type="list">
      <formula1>'10_LISTS_SETTINGS'!$M$5:$M$9</formula1>
      <formula2>0</formula2>
    </dataValidation>
    <dataValidation allowBlank="true" errorStyle="stop" operator="between" showDropDown="false" showErrorMessage="false" showInputMessage="false" sqref="N70" type="list">
      <formula1>'10_LISTS_SETTINGS'!$M$5:$M$9</formula1>
      <formula2>0</formula2>
    </dataValidation>
    <dataValidation allowBlank="true" errorStyle="stop" operator="between" showDropDown="false" showErrorMessage="false" showInputMessage="false" sqref="O70" type="list">
      <formula1>'10_LISTS_SETTINGS'!$M$5:$M$9</formula1>
      <formula2>0</formula2>
    </dataValidation>
    <dataValidation allowBlank="true" errorStyle="stop" operator="between" showDropDown="false" showErrorMessage="false" showInputMessage="false" sqref="P70" type="list">
      <formula1>'10_LISTS_SETTINGS'!$M$5:$M$9</formula1>
      <formula2>0</formula2>
    </dataValidation>
    <dataValidation allowBlank="true" errorStyle="stop" operator="between" showDropDown="false" showErrorMessage="false" showInputMessage="false" sqref="Q70" type="list">
      <formula1>'10_LISTS_SETTINGS'!$M$5:$M$9</formula1>
      <formula2>0</formula2>
    </dataValidation>
    <dataValidation allowBlank="true" errorStyle="stop" operator="between" showDropDown="false" showErrorMessage="false" showInputMessage="false" sqref="R70" type="list">
      <formula1>'10_LISTS_SETTINGS'!$M$5:$M$9</formula1>
      <formula2>0</formula2>
    </dataValidation>
    <dataValidation allowBlank="true" errorStyle="stop" operator="between" showDropDown="false" showErrorMessage="false" showInputMessage="false" sqref="S70" type="list">
      <formula1>'10_LISTS_SETTINGS'!$M$5:$M$9</formula1>
      <formula2>0</formula2>
    </dataValidation>
    <dataValidation allowBlank="true" errorStyle="stop" operator="between" showDropDown="false" showErrorMessage="false" showInputMessage="false" sqref="T70" type="list">
      <formula1>'10_LISTS_SETTINGS'!$M$5:$M$9</formula1>
      <formula2>0</formula2>
    </dataValidation>
    <dataValidation allowBlank="true" errorStyle="stop" operator="between" showDropDown="false" showErrorMessage="false" showInputMessage="false" sqref="D70" type="list">
      <formula1>'10_LISTS_SETTINGS'!$K$5:$K$7</formula1>
      <formula2>0</formula2>
    </dataValidation>
    <dataValidation allowBlank="true" errorStyle="stop" operator="between" showDropDown="false" showErrorMessage="false" showInputMessage="false" sqref="F71" type="list">
      <formula1>'10_LISTS_SETTINGS'!$M$5:$M$9</formula1>
      <formula2>0</formula2>
    </dataValidation>
    <dataValidation allowBlank="true" errorStyle="stop" operator="between" showDropDown="false" showErrorMessage="false" showInputMessage="false" sqref="G71" type="list">
      <formula1>'10_LISTS_SETTINGS'!$M$5:$M$9</formula1>
      <formula2>0</formula2>
    </dataValidation>
    <dataValidation allowBlank="true" errorStyle="stop" operator="between" showDropDown="false" showErrorMessage="false" showInputMessage="false" sqref="H71" type="list">
      <formula1>'10_LISTS_SETTINGS'!$M$5:$M$9</formula1>
      <formula2>0</formula2>
    </dataValidation>
    <dataValidation allowBlank="true" errorStyle="stop" operator="between" showDropDown="false" showErrorMessage="false" showInputMessage="false" sqref="I71" type="list">
      <formula1>'10_LISTS_SETTINGS'!$M$5:$M$9</formula1>
      <formula2>0</formula2>
    </dataValidation>
    <dataValidation allowBlank="true" errorStyle="stop" operator="between" showDropDown="false" showErrorMessage="false" showInputMessage="false" sqref="J71" type="list">
      <formula1>'10_LISTS_SETTINGS'!$M$5:$M$9</formula1>
      <formula2>0</formula2>
    </dataValidation>
    <dataValidation allowBlank="true" errorStyle="stop" operator="between" showDropDown="false" showErrorMessage="false" showInputMessage="false" sqref="K71" type="list">
      <formula1>'10_LISTS_SETTINGS'!$M$5:$M$9</formula1>
      <formula2>0</formula2>
    </dataValidation>
    <dataValidation allowBlank="true" errorStyle="stop" operator="between" showDropDown="false" showErrorMessage="false" showInputMessage="false" sqref="L71" type="list">
      <formula1>'10_LISTS_SETTINGS'!$M$5:$M$9</formula1>
      <formula2>0</formula2>
    </dataValidation>
    <dataValidation allowBlank="true" errorStyle="stop" operator="between" showDropDown="false" showErrorMessage="false" showInputMessage="false" sqref="M71" type="list">
      <formula1>'10_LISTS_SETTINGS'!$M$5:$M$9</formula1>
      <formula2>0</formula2>
    </dataValidation>
    <dataValidation allowBlank="true" errorStyle="stop" operator="between" showDropDown="false" showErrorMessage="false" showInputMessage="false" sqref="N71" type="list">
      <formula1>'10_LISTS_SETTINGS'!$M$5:$M$9</formula1>
      <formula2>0</formula2>
    </dataValidation>
    <dataValidation allowBlank="true" errorStyle="stop" operator="between" showDropDown="false" showErrorMessage="false" showInputMessage="false" sqref="O71" type="list">
      <formula1>'10_LISTS_SETTINGS'!$M$5:$M$9</formula1>
      <formula2>0</formula2>
    </dataValidation>
    <dataValidation allowBlank="true" errorStyle="stop" operator="between" showDropDown="false" showErrorMessage="false" showInputMessage="false" sqref="P71" type="list">
      <formula1>'10_LISTS_SETTINGS'!$M$5:$M$9</formula1>
      <formula2>0</formula2>
    </dataValidation>
    <dataValidation allowBlank="true" errorStyle="stop" operator="between" showDropDown="false" showErrorMessage="false" showInputMessage="false" sqref="Q71" type="list">
      <formula1>'10_LISTS_SETTINGS'!$M$5:$M$9</formula1>
      <formula2>0</formula2>
    </dataValidation>
    <dataValidation allowBlank="true" errorStyle="stop" operator="between" showDropDown="false" showErrorMessage="false" showInputMessage="false" sqref="R71" type="list">
      <formula1>'10_LISTS_SETTINGS'!$M$5:$M$9</formula1>
      <formula2>0</formula2>
    </dataValidation>
    <dataValidation allowBlank="true" errorStyle="stop" operator="between" showDropDown="false" showErrorMessage="false" showInputMessage="false" sqref="S71" type="list">
      <formula1>'10_LISTS_SETTINGS'!$M$5:$M$9</formula1>
      <formula2>0</formula2>
    </dataValidation>
    <dataValidation allowBlank="true" errorStyle="stop" operator="between" showDropDown="false" showErrorMessage="false" showInputMessage="false" sqref="T71" type="list">
      <formula1>'10_LISTS_SETTINGS'!$M$5:$M$9</formula1>
      <formula2>0</formula2>
    </dataValidation>
    <dataValidation allowBlank="true" errorStyle="stop" operator="between" showDropDown="false" showErrorMessage="false" showInputMessage="false" sqref="D71" type="list">
      <formula1>'10_LISTS_SETTINGS'!$K$5:$K$7</formula1>
      <formula2>0</formula2>
    </dataValidation>
    <dataValidation allowBlank="true" errorStyle="stop" operator="between" showDropDown="false" showErrorMessage="false" showInputMessage="false" sqref="F72" type="list">
      <formula1>'10_LISTS_SETTINGS'!$M$5:$M$9</formula1>
      <formula2>0</formula2>
    </dataValidation>
    <dataValidation allowBlank="true" errorStyle="stop" operator="between" showDropDown="false" showErrorMessage="false" showInputMessage="false" sqref="G72" type="list">
      <formula1>'10_LISTS_SETTINGS'!$M$5:$M$9</formula1>
      <formula2>0</formula2>
    </dataValidation>
    <dataValidation allowBlank="true" errorStyle="stop" operator="between" showDropDown="false" showErrorMessage="false" showInputMessage="false" sqref="H72" type="list">
      <formula1>'10_LISTS_SETTINGS'!$M$5:$M$9</formula1>
      <formula2>0</formula2>
    </dataValidation>
    <dataValidation allowBlank="true" errorStyle="stop" operator="between" showDropDown="false" showErrorMessage="false" showInputMessage="false" sqref="I72" type="list">
      <formula1>'10_LISTS_SETTINGS'!$M$5:$M$9</formula1>
      <formula2>0</formula2>
    </dataValidation>
    <dataValidation allowBlank="true" errorStyle="stop" operator="between" showDropDown="false" showErrorMessage="false" showInputMessage="false" sqref="J72" type="list">
      <formula1>'10_LISTS_SETTINGS'!$M$5:$M$9</formula1>
      <formula2>0</formula2>
    </dataValidation>
    <dataValidation allowBlank="true" errorStyle="stop" operator="between" showDropDown="false" showErrorMessage="false" showInputMessage="false" sqref="K72" type="list">
      <formula1>'10_LISTS_SETTINGS'!$M$5:$M$9</formula1>
      <formula2>0</formula2>
    </dataValidation>
    <dataValidation allowBlank="true" errorStyle="stop" operator="between" showDropDown="false" showErrorMessage="false" showInputMessage="false" sqref="L72" type="list">
      <formula1>'10_LISTS_SETTINGS'!$M$5:$M$9</formula1>
      <formula2>0</formula2>
    </dataValidation>
    <dataValidation allowBlank="true" errorStyle="stop" operator="between" showDropDown="false" showErrorMessage="false" showInputMessage="false" sqref="M72" type="list">
      <formula1>'10_LISTS_SETTINGS'!$M$5:$M$9</formula1>
      <formula2>0</formula2>
    </dataValidation>
    <dataValidation allowBlank="true" errorStyle="stop" operator="between" showDropDown="false" showErrorMessage="false" showInputMessage="false" sqref="N72" type="list">
      <formula1>'10_LISTS_SETTINGS'!$M$5:$M$9</formula1>
      <formula2>0</formula2>
    </dataValidation>
    <dataValidation allowBlank="true" errorStyle="stop" operator="between" showDropDown="false" showErrorMessage="false" showInputMessage="false" sqref="O72" type="list">
      <formula1>'10_LISTS_SETTINGS'!$M$5:$M$9</formula1>
      <formula2>0</formula2>
    </dataValidation>
    <dataValidation allowBlank="true" errorStyle="stop" operator="between" showDropDown="false" showErrorMessage="false" showInputMessage="false" sqref="P72" type="list">
      <formula1>'10_LISTS_SETTINGS'!$M$5:$M$9</formula1>
      <formula2>0</formula2>
    </dataValidation>
    <dataValidation allowBlank="true" errorStyle="stop" operator="between" showDropDown="false" showErrorMessage="false" showInputMessage="false" sqref="Q72" type="list">
      <formula1>'10_LISTS_SETTINGS'!$M$5:$M$9</formula1>
      <formula2>0</formula2>
    </dataValidation>
    <dataValidation allowBlank="true" errorStyle="stop" operator="between" showDropDown="false" showErrorMessage="false" showInputMessage="false" sqref="R72" type="list">
      <formula1>'10_LISTS_SETTINGS'!$M$5:$M$9</formula1>
      <formula2>0</formula2>
    </dataValidation>
    <dataValidation allowBlank="true" errorStyle="stop" operator="between" showDropDown="false" showErrorMessage="false" showInputMessage="false" sqref="S72" type="list">
      <formula1>'10_LISTS_SETTINGS'!$M$5:$M$9</formula1>
      <formula2>0</formula2>
    </dataValidation>
    <dataValidation allowBlank="true" errorStyle="stop" operator="between" showDropDown="false" showErrorMessage="false" showInputMessage="false" sqref="T72" type="list">
      <formula1>'10_LISTS_SETTINGS'!$M$5:$M$9</formula1>
      <formula2>0</formula2>
    </dataValidation>
    <dataValidation allowBlank="true" errorStyle="stop" operator="between" showDropDown="false" showErrorMessage="false" showInputMessage="false" sqref="D72" type="list">
      <formula1>'10_LISTS_SETTINGS'!$K$5:$K$7</formula1>
      <formula2>0</formula2>
    </dataValidation>
    <dataValidation allowBlank="true" errorStyle="stop" operator="between" showDropDown="false" showErrorMessage="false" showInputMessage="false" sqref="F73" type="list">
      <formula1>'10_LISTS_SETTINGS'!$M$5:$M$9</formula1>
      <formula2>0</formula2>
    </dataValidation>
    <dataValidation allowBlank="true" errorStyle="stop" operator="between" showDropDown="false" showErrorMessage="false" showInputMessage="false" sqref="G73" type="list">
      <formula1>'10_LISTS_SETTINGS'!$M$5:$M$9</formula1>
      <formula2>0</formula2>
    </dataValidation>
    <dataValidation allowBlank="true" errorStyle="stop" operator="between" showDropDown="false" showErrorMessage="false" showInputMessage="false" sqref="H73" type="list">
      <formula1>'10_LISTS_SETTINGS'!$M$5:$M$9</formula1>
      <formula2>0</formula2>
    </dataValidation>
    <dataValidation allowBlank="true" errorStyle="stop" operator="between" showDropDown="false" showErrorMessage="false" showInputMessage="false" sqref="I73" type="list">
      <formula1>'10_LISTS_SETTINGS'!$M$5:$M$9</formula1>
      <formula2>0</formula2>
    </dataValidation>
    <dataValidation allowBlank="true" errorStyle="stop" operator="between" showDropDown="false" showErrorMessage="false" showInputMessage="false" sqref="J73" type="list">
      <formula1>'10_LISTS_SETTINGS'!$M$5:$M$9</formula1>
      <formula2>0</formula2>
    </dataValidation>
    <dataValidation allowBlank="true" errorStyle="stop" operator="between" showDropDown="false" showErrorMessage="false" showInputMessage="false" sqref="K73" type="list">
      <formula1>'10_LISTS_SETTINGS'!$M$5:$M$9</formula1>
      <formula2>0</formula2>
    </dataValidation>
    <dataValidation allowBlank="true" errorStyle="stop" operator="between" showDropDown="false" showErrorMessage="false" showInputMessage="false" sqref="L73" type="list">
      <formula1>'10_LISTS_SETTINGS'!$M$5:$M$9</formula1>
      <formula2>0</formula2>
    </dataValidation>
    <dataValidation allowBlank="true" errorStyle="stop" operator="between" showDropDown="false" showErrorMessage="false" showInputMessage="false" sqref="M73" type="list">
      <formula1>'10_LISTS_SETTINGS'!$M$5:$M$9</formula1>
      <formula2>0</formula2>
    </dataValidation>
    <dataValidation allowBlank="true" errorStyle="stop" operator="between" showDropDown="false" showErrorMessage="false" showInputMessage="false" sqref="N73" type="list">
      <formula1>'10_LISTS_SETTINGS'!$M$5:$M$9</formula1>
      <formula2>0</formula2>
    </dataValidation>
    <dataValidation allowBlank="true" errorStyle="stop" operator="between" showDropDown="false" showErrorMessage="false" showInputMessage="false" sqref="O73" type="list">
      <formula1>'10_LISTS_SETTINGS'!$M$5:$M$9</formula1>
      <formula2>0</formula2>
    </dataValidation>
    <dataValidation allowBlank="true" errorStyle="stop" operator="between" showDropDown="false" showErrorMessage="false" showInputMessage="false" sqref="P73" type="list">
      <formula1>'10_LISTS_SETTINGS'!$M$5:$M$9</formula1>
      <formula2>0</formula2>
    </dataValidation>
    <dataValidation allowBlank="true" errorStyle="stop" operator="between" showDropDown="false" showErrorMessage="false" showInputMessage="false" sqref="Q73" type="list">
      <formula1>'10_LISTS_SETTINGS'!$M$5:$M$9</formula1>
      <formula2>0</formula2>
    </dataValidation>
    <dataValidation allowBlank="true" errorStyle="stop" operator="between" showDropDown="false" showErrorMessage="false" showInputMessage="false" sqref="R73" type="list">
      <formula1>'10_LISTS_SETTINGS'!$M$5:$M$9</formula1>
      <formula2>0</formula2>
    </dataValidation>
    <dataValidation allowBlank="true" errorStyle="stop" operator="between" showDropDown="false" showErrorMessage="false" showInputMessage="false" sqref="S73" type="list">
      <formula1>'10_LISTS_SETTINGS'!$M$5:$M$9</formula1>
      <formula2>0</formula2>
    </dataValidation>
    <dataValidation allowBlank="true" errorStyle="stop" operator="between" showDropDown="false" showErrorMessage="false" showInputMessage="false" sqref="T73" type="list">
      <formula1>'10_LISTS_SETTINGS'!$M$5:$M$9</formula1>
      <formula2>0</formula2>
    </dataValidation>
    <dataValidation allowBlank="true" errorStyle="stop" operator="between" showDropDown="false" showErrorMessage="false" showInputMessage="false" sqref="D73" type="list">
      <formula1>'10_LISTS_SETTINGS'!$K$5:$K$7</formula1>
      <formula2>0</formula2>
    </dataValidation>
    <dataValidation allowBlank="true" errorStyle="stop" operator="between" showDropDown="false" showErrorMessage="false" showInputMessage="false" sqref="F74" type="list">
      <formula1>'10_LISTS_SETTINGS'!$M$5:$M$9</formula1>
      <formula2>0</formula2>
    </dataValidation>
    <dataValidation allowBlank="true" errorStyle="stop" operator="between" showDropDown="false" showErrorMessage="false" showInputMessage="false" sqref="G74" type="list">
      <formula1>'10_LISTS_SETTINGS'!$M$5:$M$9</formula1>
      <formula2>0</formula2>
    </dataValidation>
    <dataValidation allowBlank="true" errorStyle="stop" operator="between" showDropDown="false" showErrorMessage="false" showInputMessage="false" sqref="H74" type="list">
      <formula1>'10_LISTS_SETTINGS'!$M$5:$M$9</formula1>
      <formula2>0</formula2>
    </dataValidation>
    <dataValidation allowBlank="true" errorStyle="stop" operator="between" showDropDown="false" showErrorMessage="false" showInputMessage="false" sqref="I74" type="list">
      <formula1>'10_LISTS_SETTINGS'!$M$5:$M$9</formula1>
      <formula2>0</formula2>
    </dataValidation>
    <dataValidation allowBlank="true" errorStyle="stop" operator="between" showDropDown="false" showErrorMessage="false" showInputMessage="false" sqref="J74" type="list">
      <formula1>'10_LISTS_SETTINGS'!$M$5:$M$9</formula1>
      <formula2>0</formula2>
    </dataValidation>
    <dataValidation allowBlank="true" errorStyle="stop" operator="between" showDropDown="false" showErrorMessage="false" showInputMessage="false" sqref="K74" type="list">
      <formula1>'10_LISTS_SETTINGS'!$M$5:$M$9</formula1>
      <formula2>0</formula2>
    </dataValidation>
    <dataValidation allowBlank="true" errorStyle="stop" operator="between" showDropDown="false" showErrorMessage="false" showInputMessage="false" sqref="L74" type="list">
      <formula1>'10_LISTS_SETTINGS'!$M$5:$M$9</formula1>
      <formula2>0</formula2>
    </dataValidation>
    <dataValidation allowBlank="true" errorStyle="stop" operator="between" showDropDown="false" showErrorMessage="false" showInputMessage="false" sqref="M74" type="list">
      <formula1>'10_LISTS_SETTINGS'!$M$5:$M$9</formula1>
      <formula2>0</formula2>
    </dataValidation>
    <dataValidation allowBlank="true" errorStyle="stop" operator="between" showDropDown="false" showErrorMessage="false" showInputMessage="false" sqref="N74" type="list">
      <formula1>'10_LISTS_SETTINGS'!$M$5:$M$9</formula1>
      <formula2>0</formula2>
    </dataValidation>
    <dataValidation allowBlank="true" errorStyle="stop" operator="between" showDropDown="false" showErrorMessage="false" showInputMessage="false" sqref="O74" type="list">
      <formula1>'10_LISTS_SETTINGS'!$M$5:$M$9</formula1>
      <formula2>0</formula2>
    </dataValidation>
    <dataValidation allowBlank="true" errorStyle="stop" operator="between" showDropDown="false" showErrorMessage="false" showInputMessage="false" sqref="P74" type="list">
      <formula1>'10_LISTS_SETTINGS'!$M$5:$M$9</formula1>
      <formula2>0</formula2>
    </dataValidation>
    <dataValidation allowBlank="true" errorStyle="stop" operator="between" showDropDown="false" showErrorMessage="false" showInputMessage="false" sqref="Q74" type="list">
      <formula1>'10_LISTS_SETTINGS'!$M$5:$M$9</formula1>
      <formula2>0</formula2>
    </dataValidation>
    <dataValidation allowBlank="true" errorStyle="stop" operator="between" showDropDown="false" showErrorMessage="false" showInputMessage="false" sqref="R74" type="list">
      <formula1>'10_LISTS_SETTINGS'!$M$5:$M$9</formula1>
      <formula2>0</formula2>
    </dataValidation>
    <dataValidation allowBlank="true" errorStyle="stop" operator="between" showDropDown="false" showErrorMessage="false" showInputMessage="false" sqref="S74" type="list">
      <formula1>'10_LISTS_SETTINGS'!$M$5:$M$9</formula1>
      <formula2>0</formula2>
    </dataValidation>
    <dataValidation allowBlank="true" errorStyle="stop" operator="between" showDropDown="false" showErrorMessage="false" showInputMessage="false" sqref="T74" type="list">
      <formula1>'10_LISTS_SETTINGS'!$M$5:$M$9</formula1>
      <formula2>0</formula2>
    </dataValidation>
    <dataValidation allowBlank="true" errorStyle="stop" operator="between" showDropDown="false" showErrorMessage="false" showInputMessage="false" sqref="D74" type="list">
      <formula1>'10_LISTS_SETTINGS'!$K$5:$K$7</formula1>
      <formula2>0</formula2>
    </dataValidation>
    <dataValidation allowBlank="true" errorStyle="stop" operator="between" showDropDown="false" showErrorMessage="false" showInputMessage="false" sqref="F75" type="list">
      <formula1>'10_LISTS_SETTINGS'!$M$5:$M$9</formula1>
      <formula2>0</formula2>
    </dataValidation>
    <dataValidation allowBlank="true" errorStyle="stop" operator="between" showDropDown="false" showErrorMessage="false" showInputMessage="false" sqref="G75" type="list">
      <formula1>'10_LISTS_SETTINGS'!$M$5:$M$9</formula1>
      <formula2>0</formula2>
    </dataValidation>
    <dataValidation allowBlank="true" errorStyle="stop" operator="between" showDropDown="false" showErrorMessage="false" showInputMessage="false" sqref="H75" type="list">
      <formula1>'10_LISTS_SETTINGS'!$M$5:$M$9</formula1>
      <formula2>0</formula2>
    </dataValidation>
    <dataValidation allowBlank="true" errorStyle="stop" operator="between" showDropDown="false" showErrorMessage="false" showInputMessage="false" sqref="I75" type="list">
      <formula1>'10_LISTS_SETTINGS'!$M$5:$M$9</formula1>
      <formula2>0</formula2>
    </dataValidation>
    <dataValidation allowBlank="true" errorStyle="stop" operator="between" showDropDown="false" showErrorMessage="false" showInputMessage="false" sqref="J75" type="list">
      <formula1>'10_LISTS_SETTINGS'!$M$5:$M$9</formula1>
      <formula2>0</formula2>
    </dataValidation>
    <dataValidation allowBlank="true" errorStyle="stop" operator="between" showDropDown="false" showErrorMessage="false" showInputMessage="false" sqref="K75" type="list">
      <formula1>'10_LISTS_SETTINGS'!$M$5:$M$9</formula1>
      <formula2>0</formula2>
    </dataValidation>
    <dataValidation allowBlank="true" errorStyle="stop" operator="between" showDropDown="false" showErrorMessage="false" showInputMessage="false" sqref="L75" type="list">
      <formula1>'10_LISTS_SETTINGS'!$M$5:$M$9</formula1>
      <formula2>0</formula2>
    </dataValidation>
    <dataValidation allowBlank="true" errorStyle="stop" operator="between" showDropDown="false" showErrorMessage="false" showInputMessage="false" sqref="M75" type="list">
      <formula1>'10_LISTS_SETTINGS'!$M$5:$M$9</formula1>
      <formula2>0</formula2>
    </dataValidation>
    <dataValidation allowBlank="true" errorStyle="stop" operator="between" showDropDown="false" showErrorMessage="false" showInputMessage="false" sqref="N75" type="list">
      <formula1>'10_LISTS_SETTINGS'!$M$5:$M$9</formula1>
      <formula2>0</formula2>
    </dataValidation>
    <dataValidation allowBlank="true" errorStyle="stop" operator="between" showDropDown="false" showErrorMessage="false" showInputMessage="false" sqref="O75" type="list">
      <formula1>'10_LISTS_SETTINGS'!$M$5:$M$9</formula1>
      <formula2>0</formula2>
    </dataValidation>
    <dataValidation allowBlank="true" errorStyle="stop" operator="between" showDropDown="false" showErrorMessage="false" showInputMessage="false" sqref="P75" type="list">
      <formula1>'10_LISTS_SETTINGS'!$M$5:$M$9</formula1>
      <formula2>0</formula2>
    </dataValidation>
    <dataValidation allowBlank="true" errorStyle="stop" operator="between" showDropDown="false" showErrorMessage="false" showInputMessage="false" sqref="Q75" type="list">
      <formula1>'10_LISTS_SETTINGS'!$M$5:$M$9</formula1>
      <formula2>0</formula2>
    </dataValidation>
    <dataValidation allowBlank="true" errorStyle="stop" operator="between" showDropDown="false" showErrorMessage="false" showInputMessage="false" sqref="R75" type="list">
      <formula1>'10_LISTS_SETTINGS'!$M$5:$M$9</formula1>
      <formula2>0</formula2>
    </dataValidation>
    <dataValidation allowBlank="true" errorStyle="stop" operator="between" showDropDown="false" showErrorMessage="false" showInputMessage="false" sqref="S75" type="list">
      <formula1>'10_LISTS_SETTINGS'!$M$5:$M$9</formula1>
      <formula2>0</formula2>
    </dataValidation>
    <dataValidation allowBlank="true" errorStyle="stop" operator="between" showDropDown="false" showErrorMessage="false" showInputMessage="false" sqref="T75" type="list">
      <formula1>'10_LISTS_SETTINGS'!$M$5:$M$9</formula1>
      <formula2>0</formula2>
    </dataValidation>
    <dataValidation allowBlank="true" errorStyle="stop" operator="between" showDropDown="false" showErrorMessage="false" showInputMessage="false" sqref="D75" type="list">
      <formula1>'10_LISTS_SETTINGS'!$K$5:$K$7</formula1>
      <formula2>0</formula2>
    </dataValidation>
    <dataValidation allowBlank="true" errorStyle="stop" operator="between" showDropDown="false" showErrorMessage="false" showInputMessage="false" sqref="F76" type="list">
      <formula1>'10_LISTS_SETTINGS'!$M$5:$M$9</formula1>
      <formula2>0</formula2>
    </dataValidation>
    <dataValidation allowBlank="true" errorStyle="stop" operator="between" showDropDown="false" showErrorMessage="false" showInputMessage="false" sqref="G76" type="list">
      <formula1>'10_LISTS_SETTINGS'!$M$5:$M$9</formula1>
      <formula2>0</formula2>
    </dataValidation>
    <dataValidation allowBlank="true" errorStyle="stop" operator="between" showDropDown="false" showErrorMessage="false" showInputMessage="false" sqref="H76" type="list">
      <formula1>'10_LISTS_SETTINGS'!$M$5:$M$9</formula1>
      <formula2>0</formula2>
    </dataValidation>
    <dataValidation allowBlank="true" errorStyle="stop" operator="between" showDropDown="false" showErrorMessage="false" showInputMessage="false" sqref="I76" type="list">
      <formula1>'10_LISTS_SETTINGS'!$M$5:$M$9</formula1>
      <formula2>0</formula2>
    </dataValidation>
    <dataValidation allowBlank="true" errorStyle="stop" operator="between" showDropDown="false" showErrorMessage="false" showInputMessage="false" sqref="J76" type="list">
      <formula1>'10_LISTS_SETTINGS'!$M$5:$M$9</formula1>
      <formula2>0</formula2>
    </dataValidation>
    <dataValidation allowBlank="true" errorStyle="stop" operator="between" showDropDown="false" showErrorMessage="false" showInputMessage="false" sqref="K76" type="list">
      <formula1>'10_LISTS_SETTINGS'!$M$5:$M$9</formula1>
      <formula2>0</formula2>
    </dataValidation>
    <dataValidation allowBlank="true" errorStyle="stop" operator="between" showDropDown="false" showErrorMessage="false" showInputMessage="false" sqref="L76" type="list">
      <formula1>'10_LISTS_SETTINGS'!$M$5:$M$9</formula1>
      <formula2>0</formula2>
    </dataValidation>
    <dataValidation allowBlank="true" errorStyle="stop" operator="between" showDropDown="false" showErrorMessage="false" showInputMessage="false" sqref="M76" type="list">
      <formula1>'10_LISTS_SETTINGS'!$M$5:$M$9</formula1>
      <formula2>0</formula2>
    </dataValidation>
    <dataValidation allowBlank="true" errorStyle="stop" operator="between" showDropDown="false" showErrorMessage="false" showInputMessage="false" sqref="N76" type="list">
      <formula1>'10_LISTS_SETTINGS'!$M$5:$M$9</formula1>
      <formula2>0</formula2>
    </dataValidation>
    <dataValidation allowBlank="true" errorStyle="stop" operator="between" showDropDown="false" showErrorMessage="false" showInputMessage="false" sqref="O76" type="list">
      <formula1>'10_LISTS_SETTINGS'!$M$5:$M$9</formula1>
      <formula2>0</formula2>
    </dataValidation>
    <dataValidation allowBlank="true" errorStyle="stop" operator="between" showDropDown="false" showErrorMessage="false" showInputMessage="false" sqref="P76" type="list">
      <formula1>'10_LISTS_SETTINGS'!$M$5:$M$9</formula1>
      <formula2>0</formula2>
    </dataValidation>
    <dataValidation allowBlank="true" errorStyle="stop" operator="between" showDropDown="false" showErrorMessage="false" showInputMessage="false" sqref="Q76" type="list">
      <formula1>'10_LISTS_SETTINGS'!$M$5:$M$9</formula1>
      <formula2>0</formula2>
    </dataValidation>
    <dataValidation allowBlank="true" errorStyle="stop" operator="between" showDropDown="false" showErrorMessage="false" showInputMessage="false" sqref="R76" type="list">
      <formula1>'10_LISTS_SETTINGS'!$M$5:$M$9</formula1>
      <formula2>0</formula2>
    </dataValidation>
    <dataValidation allowBlank="true" errorStyle="stop" operator="between" showDropDown="false" showErrorMessage="false" showInputMessage="false" sqref="S76" type="list">
      <formula1>'10_LISTS_SETTINGS'!$M$5:$M$9</formula1>
      <formula2>0</formula2>
    </dataValidation>
    <dataValidation allowBlank="true" errorStyle="stop" operator="between" showDropDown="false" showErrorMessage="false" showInputMessage="false" sqref="T76" type="list">
      <formula1>'10_LISTS_SETTINGS'!$M$5:$M$9</formula1>
      <formula2>0</formula2>
    </dataValidation>
    <dataValidation allowBlank="true" errorStyle="stop" operator="between" showDropDown="false" showErrorMessage="false" showInputMessage="false" sqref="D76" type="list">
      <formula1>'10_LISTS_SETTINGS'!$K$5:$K$7</formula1>
      <formula2>0</formula2>
    </dataValidation>
    <dataValidation allowBlank="true" errorStyle="stop" operator="between" showDropDown="false" showErrorMessage="false" showInputMessage="false" sqref="F77" type="list">
      <formula1>'10_LISTS_SETTINGS'!$M$5:$M$9</formula1>
      <formula2>0</formula2>
    </dataValidation>
    <dataValidation allowBlank="true" errorStyle="stop" operator="between" showDropDown="false" showErrorMessage="false" showInputMessage="false" sqref="G77" type="list">
      <formula1>'10_LISTS_SETTINGS'!$M$5:$M$9</formula1>
      <formula2>0</formula2>
    </dataValidation>
    <dataValidation allowBlank="true" errorStyle="stop" operator="between" showDropDown="false" showErrorMessage="false" showInputMessage="false" sqref="H77" type="list">
      <formula1>'10_LISTS_SETTINGS'!$M$5:$M$9</formula1>
      <formula2>0</formula2>
    </dataValidation>
    <dataValidation allowBlank="true" errorStyle="stop" operator="between" showDropDown="false" showErrorMessage="false" showInputMessage="false" sqref="I77" type="list">
      <formula1>'10_LISTS_SETTINGS'!$M$5:$M$9</formula1>
      <formula2>0</formula2>
    </dataValidation>
    <dataValidation allowBlank="true" errorStyle="stop" operator="between" showDropDown="false" showErrorMessage="false" showInputMessage="false" sqref="J77" type="list">
      <formula1>'10_LISTS_SETTINGS'!$M$5:$M$9</formula1>
      <formula2>0</formula2>
    </dataValidation>
    <dataValidation allowBlank="true" errorStyle="stop" operator="between" showDropDown="false" showErrorMessage="false" showInputMessage="false" sqref="K77" type="list">
      <formula1>'10_LISTS_SETTINGS'!$M$5:$M$9</formula1>
      <formula2>0</formula2>
    </dataValidation>
    <dataValidation allowBlank="true" errorStyle="stop" operator="between" showDropDown="false" showErrorMessage="false" showInputMessage="false" sqref="L77" type="list">
      <formula1>'10_LISTS_SETTINGS'!$M$5:$M$9</formula1>
      <formula2>0</formula2>
    </dataValidation>
    <dataValidation allowBlank="true" errorStyle="stop" operator="between" showDropDown="false" showErrorMessage="false" showInputMessage="false" sqref="M77" type="list">
      <formula1>'10_LISTS_SETTINGS'!$M$5:$M$9</formula1>
      <formula2>0</formula2>
    </dataValidation>
    <dataValidation allowBlank="true" errorStyle="stop" operator="between" showDropDown="false" showErrorMessage="false" showInputMessage="false" sqref="N77" type="list">
      <formula1>'10_LISTS_SETTINGS'!$M$5:$M$9</formula1>
      <formula2>0</formula2>
    </dataValidation>
    <dataValidation allowBlank="true" errorStyle="stop" operator="between" showDropDown="false" showErrorMessage="false" showInputMessage="false" sqref="O77" type="list">
      <formula1>'10_LISTS_SETTINGS'!$M$5:$M$9</formula1>
      <formula2>0</formula2>
    </dataValidation>
    <dataValidation allowBlank="true" errorStyle="stop" operator="between" showDropDown="false" showErrorMessage="false" showInputMessage="false" sqref="P77" type="list">
      <formula1>'10_LISTS_SETTINGS'!$M$5:$M$9</formula1>
      <formula2>0</formula2>
    </dataValidation>
    <dataValidation allowBlank="true" errorStyle="stop" operator="between" showDropDown="false" showErrorMessage="false" showInputMessage="false" sqref="Q77" type="list">
      <formula1>'10_LISTS_SETTINGS'!$M$5:$M$9</formula1>
      <formula2>0</formula2>
    </dataValidation>
    <dataValidation allowBlank="true" errorStyle="stop" operator="between" showDropDown="false" showErrorMessage="false" showInputMessage="false" sqref="R77" type="list">
      <formula1>'10_LISTS_SETTINGS'!$M$5:$M$9</formula1>
      <formula2>0</formula2>
    </dataValidation>
    <dataValidation allowBlank="true" errorStyle="stop" operator="between" showDropDown="false" showErrorMessage="false" showInputMessage="false" sqref="S77" type="list">
      <formula1>'10_LISTS_SETTINGS'!$M$5:$M$9</formula1>
      <formula2>0</formula2>
    </dataValidation>
    <dataValidation allowBlank="true" errorStyle="stop" operator="between" showDropDown="false" showErrorMessage="false" showInputMessage="false" sqref="T77" type="list">
      <formula1>'10_LISTS_SETTINGS'!$M$5:$M$9</formula1>
      <formula2>0</formula2>
    </dataValidation>
    <dataValidation allowBlank="true" errorStyle="stop" operator="between" showDropDown="false" showErrorMessage="false" showInputMessage="false" sqref="D77" type="list">
      <formula1>'10_LISTS_SETTINGS'!$K$5:$K$7</formula1>
      <formula2>0</formula2>
    </dataValidation>
    <dataValidation allowBlank="true" errorStyle="stop" operator="between" showDropDown="false" showErrorMessage="false" showInputMessage="false" sqref="F78" type="list">
      <formula1>'10_LISTS_SETTINGS'!$M$5:$M$9</formula1>
      <formula2>0</formula2>
    </dataValidation>
    <dataValidation allowBlank="true" errorStyle="stop" operator="between" showDropDown="false" showErrorMessage="false" showInputMessage="false" sqref="G78" type="list">
      <formula1>'10_LISTS_SETTINGS'!$M$5:$M$9</formula1>
      <formula2>0</formula2>
    </dataValidation>
    <dataValidation allowBlank="true" errorStyle="stop" operator="between" showDropDown="false" showErrorMessage="false" showInputMessage="false" sqref="H78" type="list">
      <formula1>'10_LISTS_SETTINGS'!$M$5:$M$9</formula1>
      <formula2>0</formula2>
    </dataValidation>
    <dataValidation allowBlank="true" errorStyle="stop" operator="between" showDropDown="false" showErrorMessage="false" showInputMessage="false" sqref="I78" type="list">
      <formula1>'10_LISTS_SETTINGS'!$M$5:$M$9</formula1>
      <formula2>0</formula2>
    </dataValidation>
    <dataValidation allowBlank="true" errorStyle="stop" operator="between" showDropDown="false" showErrorMessage="false" showInputMessage="false" sqref="J78" type="list">
      <formula1>'10_LISTS_SETTINGS'!$M$5:$M$9</formula1>
      <formula2>0</formula2>
    </dataValidation>
    <dataValidation allowBlank="true" errorStyle="stop" operator="between" showDropDown="false" showErrorMessage="false" showInputMessage="false" sqref="K78" type="list">
      <formula1>'10_LISTS_SETTINGS'!$M$5:$M$9</formula1>
      <formula2>0</formula2>
    </dataValidation>
    <dataValidation allowBlank="true" errorStyle="stop" operator="between" showDropDown="false" showErrorMessage="false" showInputMessage="false" sqref="L78" type="list">
      <formula1>'10_LISTS_SETTINGS'!$M$5:$M$9</formula1>
      <formula2>0</formula2>
    </dataValidation>
    <dataValidation allowBlank="true" errorStyle="stop" operator="between" showDropDown="false" showErrorMessage="false" showInputMessage="false" sqref="M78" type="list">
      <formula1>'10_LISTS_SETTINGS'!$M$5:$M$9</formula1>
      <formula2>0</formula2>
    </dataValidation>
    <dataValidation allowBlank="true" errorStyle="stop" operator="between" showDropDown="false" showErrorMessage="false" showInputMessage="false" sqref="N78" type="list">
      <formula1>'10_LISTS_SETTINGS'!$M$5:$M$9</formula1>
      <formula2>0</formula2>
    </dataValidation>
    <dataValidation allowBlank="true" errorStyle="stop" operator="between" showDropDown="false" showErrorMessage="false" showInputMessage="false" sqref="O78" type="list">
      <formula1>'10_LISTS_SETTINGS'!$M$5:$M$9</formula1>
      <formula2>0</formula2>
    </dataValidation>
    <dataValidation allowBlank="true" errorStyle="stop" operator="between" showDropDown="false" showErrorMessage="false" showInputMessage="false" sqref="P78" type="list">
      <formula1>'10_LISTS_SETTINGS'!$M$5:$M$9</formula1>
      <formula2>0</formula2>
    </dataValidation>
    <dataValidation allowBlank="true" errorStyle="stop" operator="between" showDropDown="false" showErrorMessage="false" showInputMessage="false" sqref="Q78" type="list">
      <formula1>'10_LISTS_SETTINGS'!$M$5:$M$9</formula1>
      <formula2>0</formula2>
    </dataValidation>
    <dataValidation allowBlank="true" errorStyle="stop" operator="between" showDropDown="false" showErrorMessage="false" showInputMessage="false" sqref="R78" type="list">
      <formula1>'10_LISTS_SETTINGS'!$M$5:$M$9</formula1>
      <formula2>0</formula2>
    </dataValidation>
    <dataValidation allowBlank="true" errorStyle="stop" operator="between" showDropDown="false" showErrorMessage="false" showInputMessage="false" sqref="S78" type="list">
      <formula1>'10_LISTS_SETTINGS'!$M$5:$M$9</formula1>
      <formula2>0</formula2>
    </dataValidation>
    <dataValidation allowBlank="true" errorStyle="stop" operator="between" showDropDown="false" showErrorMessage="false" showInputMessage="false" sqref="T78" type="list">
      <formula1>'10_LISTS_SETTINGS'!$M$5:$M$9</formula1>
      <formula2>0</formula2>
    </dataValidation>
    <dataValidation allowBlank="true" errorStyle="stop" operator="between" showDropDown="false" showErrorMessage="false" showInputMessage="false" sqref="D78" type="list">
      <formula1>'10_LISTS_SETTINGS'!$K$5:$K$7</formula1>
      <formula2>0</formula2>
    </dataValidation>
    <dataValidation allowBlank="true" errorStyle="stop" operator="between" showDropDown="false" showErrorMessage="false" showInputMessage="false" sqref="F79" type="list">
      <formula1>'10_LISTS_SETTINGS'!$M$5:$M$9</formula1>
      <formula2>0</formula2>
    </dataValidation>
    <dataValidation allowBlank="true" errorStyle="stop" operator="between" showDropDown="false" showErrorMessage="false" showInputMessage="false" sqref="G79" type="list">
      <formula1>'10_LISTS_SETTINGS'!$M$5:$M$9</formula1>
      <formula2>0</formula2>
    </dataValidation>
    <dataValidation allowBlank="true" errorStyle="stop" operator="between" showDropDown="false" showErrorMessage="false" showInputMessage="false" sqref="H79" type="list">
      <formula1>'10_LISTS_SETTINGS'!$M$5:$M$9</formula1>
      <formula2>0</formula2>
    </dataValidation>
    <dataValidation allowBlank="true" errorStyle="stop" operator="between" showDropDown="false" showErrorMessage="false" showInputMessage="false" sqref="I79" type="list">
      <formula1>'10_LISTS_SETTINGS'!$M$5:$M$9</formula1>
      <formula2>0</formula2>
    </dataValidation>
    <dataValidation allowBlank="true" errorStyle="stop" operator="between" showDropDown="false" showErrorMessage="false" showInputMessage="false" sqref="J79" type="list">
      <formula1>'10_LISTS_SETTINGS'!$M$5:$M$9</formula1>
      <formula2>0</formula2>
    </dataValidation>
    <dataValidation allowBlank="true" errorStyle="stop" operator="between" showDropDown="false" showErrorMessage="false" showInputMessage="false" sqref="K79" type="list">
      <formula1>'10_LISTS_SETTINGS'!$M$5:$M$9</formula1>
      <formula2>0</formula2>
    </dataValidation>
    <dataValidation allowBlank="true" errorStyle="stop" operator="between" showDropDown="false" showErrorMessage="false" showInputMessage="false" sqref="L79" type="list">
      <formula1>'10_LISTS_SETTINGS'!$M$5:$M$9</formula1>
      <formula2>0</formula2>
    </dataValidation>
    <dataValidation allowBlank="true" errorStyle="stop" operator="between" showDropDown="false" showErrorMessage="false" showInputMessage="false" sqref="M79" type="list">
      <formula1>'10_LISTS_SETTINGS'!$M$5:$M$9</formula1>
      <formula2>0</formula2>
    </dataValidation>
    <dataValidation allowBlank="true" errorStyle="stop" operator="between" showDropDown="false" showErrorMessage="false" showInputMessage="false" sqref="N79" type="list">
      <formula1>'10_LISTS_SETTINGS'!$M$5:$M$9</formula1>
      <formula2>0</formula2>
    </dataValidation>
    <dataValidation allowBlank="true" errorStyle="stop" operator="between" showDropDown="false" showErrorMessage="false" showInputMessage="false" sqref="O79" type="list">
      <formula1>'10_LISTS_SETTINGS'!$M$5:$M$9</formula1>
      <formula2>0</formula2>
    </dataValidation>
    <dataValidation allowBlank="true" errorStyle="stop" operator="between" showDropDown="false" showErrorMessage="false" showInputMessage="false" sqref="P79" type="list">
      <formula1>'10_LISTS_SETTINGS'!$M$5:$M$9</formula1>
      <formula2>0</formula2>
    </dataValidation>
    <dataValidation allowBlank="true" errorStyle="stop" operator="between" showDropDown="false" showErrorMessage="false" showInputMessage="false" sqref="Q79" type="list">
      <formula1>'10_LISTS_SETTINGS'!$M$5:$M$9</formula1>
      <formula2>0</formula2>
    </dataValidation>
    <dataValidation allowBlank="true" errorStyle="stop" operator="between" showDropDown="false" showErrorMessage="false" showInputMessage="false" sqref="R79" type="list">
      <formula1>'10_LISTS_SETTINGS'!$M$5:$M$9</formula1>
      <formula2>0</formula2>
    </dataValidation>
    <dataValidation allowBlank="true" errorStyle="stop" operator="between" showDropDown="false" showErrorMessage="false" showInputMessage="false" sqref="S79" type="list">
      <formula1>'10_LISTS_SETTINGS'!$M$5:$M$9</formula1>
      <formula2>0</formula2>
    </dataValidation>
    <dataValidation allowBlank="true" errorStyle="stop" operator="between" showDropDown="false" showErrorMessage="false" showInputMessage="false" sqref="T79" type="list">
      <formula1>'10_LISTS_SETTINGS'!$M$5:$M$9</formula1>
      <formula2>0</formula2>
    </dataValidation>
    <dataValidation allowBlank="true" errorStyle="stop" operator="between" showDropDown="false" showErrorMessage="false" showInputMessage="false" sqref="D79" type="list">
      <formula1>'10_LISTS_SETTINGS'!$K$5:$K$7</formula1>
      <formula2>0</formula2>
    </dataValidation>
    <dataValidation allowBlank="true" errorStyle="stop" operator="between" showDropDown="false" showErrorMessage="false" showInputMessage="false" sqref="F80" type="list">
      <formula1>'10_LISTS_SETTINGS'!$M$5:$M$9</formula1>
      <formula2>0</formula2>
    </dataValidation>
    <dataValidation allowBlank="true" errorStyle="stop" operator="between" showDropDown="false" showErrorMessage="false" showInputMessage="false" sqref="G80" type="list">
      <formula1>'10_LISTS_SETTINGS'!$M$5:$M$9</formula1>
      <formula2>0</formula2>
    </dataValidation>
    <dataValidation allowBlank="true" errorStyle="stop" operator="between" showDropDown="false" showErrorMessage="false" showInputMessage="false" sqref="H80" type="list">
      <formula1>'10_LISTS_SETTINGS'!$M$5:$M$9</formula1>
      <formula2>0</formula2>
    </dataValidation>
    <dataValidation allowBlank="true" errorStyle="stop" operator="between" showDropDown="false" showErrorMessage="false" showInputMessage="false" sqref="I80" type="list">
      <formula1>'10_LISTS_SETTINGS'!$M$5:$M$9</formula1>
      <formula2>0</formula2>
    </dataValidation>
    <dataValidation allowBlank="true" errorStyle="stop" operator="between" showDropDown="false" showErrorMessage="false" showInputMessage="false" sqref="J80" type="list">
      <formula1>'10_LISTS_SETTINGS'!$M$5:$M$9</formula1>
      <formula2>0</formula2>
    </dataValidation>
    <dataValidation allowBlank="true" errorStyle="stop" operator="between" showDropDown="false" showErrorMessage="false" showInputMessage="false" sqref="K80" type="list">
      <formula1>'10_LISTS_SETTINGS'!$M$5:$M$9</formula1>
      <formula2>0</formula2>
    </dataValidation>
    <dataValidation allowBlank="true" errorStyle="stop" operator="between" showDropDown="false" showErrorMessage="false" showInputMessage="false" sqref="L80" type="list">
      <formula1>'10_LISTS_SETTINGS'!$M$5:$M$9</formula1>
      <formula2>0</formula2>
    </dataValidation>
    <dataValidation allowBlank="true" errorStyle="stop" operator="between" showDropDown="false" showErrorMessage="false" showInputMessage="false" sqref="M80" type="list">
      <formula1>'10_LISTS_SETTINGS'!$M$5:$M$9</formula1>
      <formula2>0</formula2>
    </dataValidation>
    <dataValidation allowBlank="true" errorStyle="stop" operator="between" showDropDown="false" showErrorMessage="false" showInputMessage="false" sqref="N80" type="list">
      <formula1>'10_LISTS_SETTINGS'!$M$5:$M$9</formula1>
      <formula2>0</formula2>
    </dataValidation>
    <dataValidation allowBlank="true" errorStyle="stop" operator="between" showDropDown="false" showErrorMessage="false" showInputMessage="false" sqref="O80" type="list">
      <formula1>'10_LISTS_SETTINGS'!$M$5:$M$9</formula1>
      <formula2>0</formula2>
    </dataValidation>
    <dataValidation allowBlank="true" errorStyle="stop" operator="between" showDropDown="false" showErrorMessage="false" showInputMessage="false" sqref="P80" type="list">
      <formula1>'10_LISTS_SETTINGS'!$M$5:$M$9</formula1>
      <formula2>0</formula2>
    </dataValidation>
    <dataValidation allowBlank="true" errorStyle="stop" operator="between" showDropDown="false" showErrorMessage="false" showInputMessage="false" sqref="Q80" type="list">
      <formula1>'10_LISTS_SETTINGS'!$M$5:$M$9</formula1>
      <formula2>0</formula2>
    </dataValidation>
    <dataValidation allowBlank="true" errorStyle="stop" operator="between" showDropDown="false" showErrorMessage="false" showInputMessage="false" sqref="R80" type="list">
      <formula1>'10_LISTS_SETTINGS'!$M$5:$M$9</formula1>
      <formula2>0</formula2>
    </dataValidation>
    <dataValidation allowBlank="true" errorStyle="stop" operator="between" showDropDown="false" showErrorMessage="false" showInputMessage="false" sqref="S80" type="list">
      <formula1>'10_LISTS_SETTINGS'!$M$5:$M$9</formula1>
      <formula2>0</formula2>
    </dataValidation>
    <dataValidation allowBlank="true" errorStyle="stop" operator="between" showDropDown="false" showErrorMessage="false" showInputMessage="false" sqref="T80" type="list">
      <formula1>'10_LISTS_SETTINGS'!$M$5:$M$9</formula1>
      <formula2>0</formula2>
    </dataValidation>
    <dataValidation allowBlank="true" errorStyle="stop" operator="between" showDropDown="false" showErrorMessage="false" showInputMessage="false" sqref="D80" type="list">
      <formula1>'10_LISTS_SETTINGS'!$K$5:$K$7</formula1>
      <formula2>0</formula2>
    </dataValidation>
    <dataValidation allowBlank="true" errorStyle="stop" operator="between" showDropDown="false" showErrorMessage="false" showInputMessage="false" sqref="F81" type="list">
      <formula1>'10_LISTS_SETTINGS'!$M$5:$M$9</formula1>
      <formula2>0</formula2>
    </dataValidation>
    <dataValidation allowBlank="true" errorStyle="stop" operator="between" showDropDown="false" showErrorMessage="false" showInputMessage="false" sqref="G81" type="list">
      <formula1>'10_LISTS_SETTINGS'!$M$5:$M$9</formula1>
      <formula2>0</formula2>
    </dataValidation>
    <dataValidation allowBlank="true" errorStyle="stop" operator="between" showDropDown="false" showErrorMessage="false" showInputMessage="false" sqref="H81" type="list">
      <formula1>'10_LISTS_SETTINGS'!$M$5:$M$9</formula1>
      <formula2>0</formula2>
    </dataValidation>
    <dataValidation allowBlank="true" errorStyle="stop" operator="between" showDropDown="false" showErrorMessage="false" showInputMessage="false" sqref="I81" type="list">
      <formula1>'10_LISTS_SETTINGS'!$M$5:$M$9</formula1>
      <formula2>0</formula2>
    </dataValidation>
    <dataValidation allowBlank="true" errorStyle="stop" operator="between" showDropDown="false" showErrorMessage="false" showInputMessage="false" sqref="J81" type="list">
      <formula1>'10_LISTS_SETTINGS'!$M$5:$M$9</formula1>
      <formula2>0</formula2>
    </dataValidation>
    <dataValidation allowBlank="true" errorStyle="stop" operator="between" showDropDown="false" showErrorMessage="false" showInputMessage="false" sqref="K81" type="list">
      <formula1>'10_LISTS_SETTINGS'!$M$5:$M$9</formula1>
      <formula2>0</formula2>
    </dataValidation>
    <dataValidation allowBlank="true" errorStyle="stop" operator="between" showDropDown="false" showErrorMessage="false" showInputMessage="false" sqref="L81" type="list">
      <formula1>'10_LISTS_SETTINGS'!$M$5:$M$9</formula1>
      <formula2>0</formula2>
    </dataValidation>
    <dataValidation allowBlank="true" errorStyle="stop" operator="between" showDropDown="false" showErrorMessage="false" showInputMessage="false" sqref="M81" type="list">
      <formula1>'10_LISTS_SETTINGS'!$M$5:$M$9</formula1>
      <formula2>0</formula2>
    </dataValidation>
    <dataValidation allowBlank="true" errorStyle="stop" operator="between" showDropDown="false" showErrorMessage="false" showInputMessage="false" sqref="N81" type="list">
      <formula1>'10_LISTS_SETTINGS'!$M$5:$M$9</formula1>
      <formula2>0</formula2>
    </dataValidation>
    <dataValidation allowBlank="true" errorStyle="stop" operator="between" showDropDown="false" showErrorMessage="false" showInputMessage="false" sqref="O81" type="list">
      <formula1>'10_LISTS_SETTINGS'!$M$5:$M$9</formula1>
      <formula2>0</formula2>
    </dataValidation>
    <dataValidation allowBlank="true" errorStyle="stop" operator="between" showDropDown="false" showErrorMessage="false" showInputMessage="false" sqref="P81" type="list">
      <formula1>'10_LISTS_SETTINGS'!$M$5:$M$9</formula1>
      <formula2>0</formula2>
    </dataValidation>
    <dataValidation allowBlank="true" errorStyle="stop" operator="between" showDropDown="false" showErrorMessage="false" showInputMessage="false" sqref="Q81" type="list">
      <formula1>'10_LISTS_SETTINGS'!$M$5:$M$9</formula1>
      <formula2>0</formula2>
    </dataValidation>
    <dataValidation allowBlank="true" errorStyle="stop" operator="between" showDropDown="false" showErrorMessage="false" showInputMessage="false" sqref="R81" type="list">
      <formula1>'10_LISTS_SETTINGS'!$M$5:$M$9</formula1>
      <formula2>0</formula2>
    </dataValidation>
    <dataValidation allowBlank="true" errorStyle="stop" operator="between" showDropDown="false" showErrorMessage="false" showInputMessage="false" sqref="S81" type="list">
      <formula1>'10_LISTS_SETTINGS'!$M$5:$M$9</formula1>
      <formula2>0</formula2>
    </dataValidation>
    <dataValidation allowBlank="true" errorStyle="stop" operator="between" showDropDown="false" showErrorMessage="false" showInputMessage="false" sqref="T81" type="list">
      <formula1>'10_LISTS_SETTINGS'!$M$5:$M$9</formula1>
      <formula2>0</formula2>
    </dataValidation>
    <dataValidation allowBlank="true" errorStyle="stop" operator="between" showDropDown="false" showErrorMessage="false" showInputMessage="false" sqref="D81" type="list">
      <formula1>'10_LISTS_SETTINGS'!$K$5:$K$7</formula1>
      <formula2>0</formula2>
    </dataValidation>
    <dataValidation allowBlank="true" errorStyle="stop" operator="between" showDropDown="false" showErrorMessage="false" showInputMessage="false" sqref="F82" type="list">
      <formula1>'10_LISTS_SETTINGS'!$M$5:$M$9</formula1>
      <formula2>0</formula2>
    </dataValidation>
    <dataValidation allowBlank="true" errorStyle="stop" operator="between" showDropDown="false" showErrorMessage="false" showInputMessage="false" sqref="G82" type="list">
      <formula1>'10_LISTS_SETTINGS'!$M$5:$M$9</formula1>
      <formula2>0</formula2>
    </dataValidation>
    <dataValidation allowBlank="true" errorStyle="stop" operator="between" showDropDown="false" showErrorMessage="false" showInputMessage="false" sqref="H82" type="list">
      <formula1>'10_LISTS_SETTINGS'!$M$5:$M$9</formula1>
      <formula2>0</formula2>
    </dataValidation>
    <dataValidation allowBlank="true" errorStyle="stop" operator="between" showDropDown="false" showErrorMessage="false" showInputMessage="false" sqref="I82" type="list">
      <formula1>'10_LISTS_SETTINGS'!$M$5:$M$9</formula1>
      <formula2>0</formula2>
    </dataValidation>
    <dataValidation allowBlank="true" errorStyle="stop" operator="between" showDropDown="false" showErrorMessage="false" showInputMessage="false" sqref="J82" type="list">
      <formula1>'10_LISTS_SETTINGS'!$M$5:$M$9</formula1>
      <formula2>0</formula2>
    </dataValidation>
    <dataValidation allowBlank="true" errorStyle="stop" operator="between" showDropDown="false" showErrorMessage="false" showInputMessage="false" sqref="K82" type="list">
      <formula1>'10_LISTS_SETTINGS'!$M$5:$M$9</formula1>
      <formula2>0</formula2>
    </dataValidation>
    <dataValidation allowBlank="true" errorStyle="stop" operator="between" showDropDown="false" showErrorMessage="false" showInputMessage="false" sqref="L82" type="list">
      <formula1>'10_LISTS_SETTINGS'!$M$5:$M$9</formula1>
      <formula2>0</formula2>
    </dataValidation>
    <dataValidation allowBlank="true" errorStyle="stop" operator="between" showDropDown="false" showErrorMessage="false" showInputMessage="false" sqref="M82" type="list">
      <formula1>'10_LISTS_SETTINGS'!$M$5:$M$9</formula1>
      <formula2>0</formula2>
    </dataValidation>
    <dataValidation allowBlank="true" errorStyle="stop" operator="between" showDropDown="false" showErrorMessage="false" showInputMessage="false" sqref="N82" type="list">
      <formula1>'10_LISTS_SETTINGS'!$M$5:$M$9</formula1>
      <formula2>0</formula2>
    </dataValidation>
    <dataValidation allowBlank="true" errorStyle="stop" operator="between" showDropDown="false" showErrorMessage="false" showInputMessage="false" sqref="O82" type="list">
      <formula1>'10_LISTS_SETTINGS'!$M$5:$M$9</formula1>
      <formula2>0</formula2>
    </dataValidation>
    <dataValidation allowBlank="true" errorStyle="stop" operator="between" showDropDown="false" showErrorMessage="false" showInputMessage="false" sqref="P82" type="list">
      <formula1>'10_LISTS_SETTINGS'!$M$5:$M$9</formula1>
      <formula2>0</formula2>
    </dataValidation>
    <dataValidation allowBlank="true" errorStyle="stop" operator="between" showDropDown="false" showErrorMessage="false" showInputMessage="false" sqref="Q82" type="list">
      <formula1>'10_LISTS_SETTINGS'!$M$5:$M$9</formula1>
      <formula2>0</formula2>
    </dataValidation>
    <dataValidation allowBlank="true" errorStyle="stop" operator="between" showDropDown="false" showErrorMessage="false" showInputMessage="false" sqref="R82" type="list">
      <formula1>'10_LISTS_SETTINGS'!$M$5:$M$9</formula1>
      <formula2>0</formula2>
    </dataValidation>
    <dataValidation allowBlank="true" errorStyle="stop" operator="between" showDropDown="false" showErrorMessage="false" showInputMessage="false" sqref="S82" type="list">
      <formula1>'10_LISTS_SETTINGS'!$M$5:$M$9</formula1>
      <formula2>0</formula2>
    </dataValidation>
    <dataValidation allowBlank="true" errorStyle="stop" operator="between" showDropDown="false" showErrorMessage="false" showInputMessage="false" sqref="T82" type="list">
      <formula1>'10_LISTS_SETTINGS'!$M$5:$M$9</formula1>
      <formula2>0</formula2>
    </dataValidation>
    <dataValidation allowBlank="true" errorStyle="stop" operator="between" showDropDown="false" showErrorMessage="false" showInputMessage="false" sqref="D82" type="list">
      <formula1>'10_LISTS_SETTINGS'!$K$5:$K$7</formula1>
      <formula2>0</formula2>
    </dataValidation>
    <dataValidation allowBlank="true" errorStyle="stop" operator="between" showDropDown="false" showErrorMessage="false" showInputMessage="false" sqref="F83" type="list">
      <formula1>'10_LISTS_SETTINGS'!$M$5:$M$9</formula1>
      <formula2>0</formula2>
    </dataValidation>
    <dataValidation allowBlank="true" errorStyle="stop" operator="between" showDropDown="false" showErrorMessage="false" showInputMessage="false" sqref="G83" type="list">
      <formula1>'10_LISTS_SETTINGS'!$M$5:$M$9</formula1>
      <formula2>0</formula2>
    </dataValidation>
    <dataValidation allowBlank="true" errorStyle="stop" operator="between" showDropDown="false" showErrorMessage="false" showInputMessage="false" sqref="H83" type="list">
      <formula1>'10_LISTS_SETTINGS'!$M$5:$M$9</formula1>
      <formula2>0</formula2>
    </dataValidation>
    <dataValidation allowBlank="true" errorStyle="stop" operator="between" showDropDown="false" showErrorMessage="false" showInputMessage="false" sqref="I83" type="list">
      <formula1>'10_LISTS_SETTINGS'!$M$5:$M$9</formula1>
      <formula2>0</formula2>
    </dataValidation>
    <dataValidation allowBlank="true" errorStyle="stop" operator="between" showDropDown="false" showErrorMessage="false" showInputMessage="false" sqref="J83" type="list">
      <formula1>'10_LISTS_SETTINGS'!$M$5:$M$9</formula1>
      <formula2>0</formula2>
    </dataValidation>
    <dataValidation allowBlank="true" errorStyle="stop" operator="between" showDropDown="false" showErrorMessage="false" showInputMessage="false" sqref="K83" type="list">
      <formula1>'10_LISTS_SETTINGS'!$M$5:$M$9</formula1>
      <formula2>0</formula2>
    </dataValidation>
    <dataValidation allowBlank="true" errorStyle="stop" operator="between" showDropDown="false" showErrorMessage="false" showInputMessage="false" sqref="L83" type="list">
      <formula1>'10_LISTS_SETTINGS'!$M$5:$M$9</formula1>
      <formula2>0</formula2>
    </dataValidation>
    <dataValidation allowBlank="true" errorStyle="stop" operator="between" showDropDown="false" showErrorMessage="false" showInputMessage="false" sqref="M83" type="list">
      <formula1>'10_LISTS_SETTINGS'!$M$5:$M$9</formula1>
      <formula2>0</formula2>
    </dataValidation>
    <dataValidation allowBlank="true" errorStyle="stop" operator="between" showDropDown="false" showErrorMessage="false" showInputMessage="false" sqref="N83" type="list">
      <formula1>'10_LISTS_SETTINGS'!$M$5:$M$9</formula1>
      <formula2>0</formula2>
    </dataValidation>
    <dataValidation allowBlank="true" errorStyle="stop" operator="between" showDropDown="false" showErrorMessage="false" showInputMessage="false" sqref="O83" type="list">
      <formula1>'10_LISTS_SETTINGS'!$M$5:$M$9</formula1>
      <formula2>0</formula2>
    </dataValidation>
    <dataValidation allowBlank="true" errorStyle="stop" operator="between" showDropDown="false" showErrorMessage="false" showInputMessage="false" sqref="P83" type="list">
      <formula1>'10_LISTS_SETTINGS'!$M$5:$M$9</formula1>
      <formula2>0</formula2>
    </dataValidation>
    <dataValidation allowBlank="true" errorStyle="stop" operator="between" showDropDown="false" showErrorMessage="false" showInputMessage="false" sqref="Q83" type="list">
      <formula1>'10_LISTS_SETTINGS'!$M$5:$M$9</formula1>
      <formula2>0</formula2>
    </dataValidation>
    <dataValidation allowBlank="true" errorStyle="stop" operator="between" showDropDown="false" showErrorMessage="false" showInputMessage="false" sqref="R83" type="list">
      <formula1>'10_LISTS_SETTINGS'!$M$5:$M$9</formula1>
      <formula2>0</formula2>
    </dataValidation>
    <dataValidation allowBlank="true" errorStyle="stop" operator="between" showDropDown="false" showErrorMessage="false" showInputMessage="false" sqref="S83" type="list">
      <formula1>'10_LISTS_SETTINGS'!$M$5:$M$9</formula1>
      <formula2>0</formula2>
    </dataValidation>
    <dataValidation allowBlank="true" errorStyle="stop" operator="between" showDropDown="false" showErrorMessage="false" showInputMessage="false" sqref="T83" type="list">
      <formula1>'10_LISTS_SETTINGS'!$M$5:$M$9</formula1>
      <formula2>0</formula2>
    </dataValidation>
    <dataValidation allowBlank="true" errorStyle="stop" operator="between" showDropDown="false" showErrorMessage="false" showInputMessage="false" sqref="D83" type="list">
      <formula1>'10_LISTS_SETTINGS'!$K$5:$K$7</formula1>
      <formula2>0</formula2>
    </dataValidation>
    <dataValidation allowBlank="true" errorStyle="stop" operator="between" showDropDown="false" showErrorMessage="false" showInputMessage="false" sqref="F84" type="list">
      <formula1>'10_LISTS_SETTINGS'!$M$5:$M$9</formula1>
      <formula2>0</formula2>
    </dataValidation>
    <dataValidation allowBlank="true" errorStyle="stop" operator="between" showDropDown="false" showErrorMessage="false" showInputMessage="false" sqref="G84" type="list">
      <formula1>'10_LISTS_SETTINGS'!$M$5:$M$9</formula1>
      <formula2>0</formula2>
    </dataValidation>
    <dataValidation allowBlank="true" errorStyle="stop" operator="between" showDropDown="false" showErrorMessage="false" showInputMessage="false" sqref="H84" type="list">
      <formula1>'10_LISTS_SETTINGS'!$M$5:$M$9</formula1>
      <formula2>0</formula2>
    </dataValidation>
    <dataValidation allowBlank="true" errorStyle="stop" operator="between" showDropDown="false" showErrorMessage="false" showInputMessage="false" sqref="I84" type="list">
      <formula1>'10_LISTS_SETTINGS'!$M$5:$M$9</formula1>
      <formula2>0</formula2>
    </dataValidation>
    <dataValidation allowBlank="true" errorStyle="stop" operator="between" showDropDown="false" showErrorMessage="false" showInputMessage="false" sqref="J84" type="list">
      <formula1>'10_LISTS_SETTINGS'!$M$5:$M$9</formula1>
      <formula2>0</formula2>
    </dataValidation>
    <dataValidation allowBlank="true" errorStyle="stop" operator="between" showDropDown="false" showErrorMessage="false" showInputMessage="false" sqref="K84" type="list">
      <formula1>'10_LISTS_SETTINGS'!$M$5:$M$9</formula1>
      <formula2>0</formula2>
    </dataValidation>
    <dataValidation allowBlank="true" errorStyle="stop" operator="between" showDropDown="false" showErrorMessage="false" showInputMessage="false" sqref="L84" type="list">
      <formula1>'10_LISTS_SETTINGS'!$M$5:$M$9</formula1>
      <formula2>0</formula2>
    </dataValidation>
    <dataValidation allowBlank="true" errorStyle="stop" operator="between" showDropDown="false" showErrorMessage="false" showInputMessage="false" sqref="M84" type="list">
      <formula1>'10_LISTS_SETTINGS'!$M$5:$M$9</formula1>
      <formula2>0</formula2>
    </dataValidation>
    <dataValidation allowBlank="true" errorStyle="stop" operator="between" showDropDown="false" showErrorMessage="false" showInputMessage="false" sqref="N84" type="list">
      <formula1>'10_LISTS_SETTINGS'!$M$5:$M$9</formula1>
      <formula2>0</formula2>
    </dataValidation>
    <dataValidation allowBlank="true" errorStyle="stop" operator="between" showDropDown="false" showErrorMessage="false" showInputMessage="false" sqref="O84" type="list">
      <formula1>'10_LISTS_SETTINGS'!$M$5:$M$9</formula1>
      <formula2>0</formula2>
    </dataValidation>
    <dataValidation allowBlank="true" errorStyle="stop" operator="between" showDropDown="false" showErrorMessage="false" showInputMessage="false" sqref="P84" type="list">
      <formula1>'10_LISTS_SETTINGS'!$M$5:$M$9</formula1>
      <formula2>0</formula2>
    </dataValidation>
    <dataValidation allowBlank="true" errorStyle="stop" operator="between" showDropDown="false" showErrorMessage="false" showInputMessage="false" sqref="Q84" type="list">
      <formula1>'10_LISTS_SETTINGS'!$M$5:$M$9</formula1>
      <formula2>0</formula2>
    </dataValidation>
    <dataValidation allowBlank="true" errorStyle="stop" operator="between" showDropDown="false" showErrorMessage="false" showInputMessage="false" sqref="R84" type="list">
      <formula1>'10_LISTS_SETTINGS'!$M$5:$M$9</formula1>
      <formula2>0</formula2>
    </dataValidation>
    <dataValidation allowBlank="true" errorStyle="stop" operator="between" showDropDown="false" showErrorMessage="false" showInputMessage="false" sqref="S84" type="list">
      <formula1>'10_LISTS_SETTINGS'!$M$5:$M$9</formula1>
      <formula2>0</formula2>
    </dataValidation>
    <dataValidation allowBlank="true" errorStyle="stop" operator="between" showDropDown="false" showErrorMessage="false" showInputMessage="false" sqref="T84" type="list">
      <formula1>'10_LISTS_SETTINGS'!$M$5:$M$9</formula1>
      <formula2>0</formula2>
    </dataValidation>
    <dataValidation allowBlank="true" errorStyle="stop" operator="between" showDropDown="false" showErrorMessage="false" showInputMessage="false" sqref="D84" type="list">
      <formula1>'10_LISTS_SETTINGS'!$K$5:$K$7</formula1>
      <formula2>0</formula2>
    </dataValidation>
    <dataValidation allowBlank="true" errorStyle="stop" operator="between" showDropDown="false" showErrorMessage="false" showInputMessage="false" sqref="F85" type="list">
      <formula1>'10_LISTS_SETTINGS'!$M$5:$M$9</formula1>
      <formula2>0</formula2>
    </dataValidation>
    <dataValidation allowBlank="true" errorStyle="stop" operator="between" showDropDown="false" showErrorMessage="false" showInputMessage="false" sqref="G85" type="list">
      <formula1>'10_LISTS_SETTINGS'!$M$5:$M$9</formula1>
      <formula2>0</formula2>
    </dataValidation>
    <dataValidation allowBlank="true" errorStyle="stop" operator="between" showDropDown="false" showErrorMessage="false" showInputMessage="false" sqref="H85" type="list">
      <formula1>'10_LISTS_SETTINGS'!$M$5:$M$9</formula1>
      <formula2>0</formula2>
    </dataValidation>
    <dataValidation allowBlank="true" errorStyle="stop" operator="between" showDropDown="false" showErrorMessage="false" showInputMessage="false" sqref="I85" type="list">
      <formula1>'10_LISTS_SETTINGS'!$M$5:$M$9</formula1>
      <formula2>0</formula2>
    </dataValidation>
    <dataValidation allowBlank="true" errorStyle="stop" operator="between" showDropDown="false" showErrorMessage="false" showInputMessage="false" sqref="J85" type="list">
      <formula1>'10_LISTS_SETTINGS'!$M$5:$M$9</formula1>
      <formula2>0</formula2>
    </dataValidation>
    <dataValidation allowBlank="true" errorStyle="stop" operator="between" showDropDown="false" showErrorMessage="false" showInputMessage="false" sqref="K85" type="list">
      <formula1>'10_LISTS_SETTINGS'!$M$5:$M$9</formula1>
      <formula2>0</formula2>
    </dataValidation>
    <dataValidation allowBlank="true" errorStyle="stop" operator="between" showDropDown="false" showErrorMessage="false" showInputMessage="false" sqref="L85" type="list">
      <formula1>'10_LISTS_SETTINGS'!$M$5:$M$9</formula1>
      <formula2>0</formula2>
    </dataValidation>
    <dataValidation allowBlank="true" errorStyle="stop" operator="between" showDropDown="false" showErrorMessage="false" showInputMessage="false" sqref="M85" type="list">
      <formula1>'10_LISTS_SETTINGS'!$M$5:$M$9</formula1>
      <formula2>0</formula2>
    </dataValidation>
    <dataValidation allowBlank="true" errorStyle="stop" operator="between" showDropDown="false" showErrorMessage="false" showInputMessage="false" sqref="N85" type="list">
      <formula1>'10_LISTS_SETTINGS'!$M$5:$M$9</formula1>
      <formula2>0</formula2>
    </dataValidation>
    <dataValidation allowBlank="true" errorStyle="stop" operator="between" showDropDown="false" showErrorMessage="false" showInputMessage="false" sqref="O85" type="list">
      <formula1>'10_LISTS_SETTINGS'!$M$5:$M$9</formula1>
      <formula2>0</formula2>
    </dataValidation>
    <dataValidation allowBlank="true" errorStyle="stop" operator="between" showDropDown="false" showErrorMessage="false" showInputMessage="false" sqref="P85" type="list">
      <formula1>'10_LISTS_SETTINGS'!$M$5:$M$9</formula1>
      <formula2>0</formula2>
    </dataValidation>
    <dataValidation allowBlank="true" errorStyle="stop" operator="between" showDropDown="false" showErrorMessage="false" showInputMessage="false" sqref="Q85" type="list">
      <formula1>'10_LISTS_SETTINGS'!$M$5:$M$9</formula1>
      <formula2>0</formula2>
    </dataValidation>
    <dataValidation allowBlank="true" errorStyle="stop" operator="between" showDropDown="false" showErrorMessage="false" showInputMessage="false" sqref="R85" type="list">
      <formula1>'10_LISTS_SETTINGS'!$M$5:$M$9</formula1>
      <formula2>0</formula2>
    </dataValidation>
    <dataValidation allowBlank="true" errorStyle="stop" operator="between" showDropDown="false" showErrorMessage="false" showInputMessage="false" sqref="S85" type="list">
      <formula1>'10_LISTS_SETTINGS'!$M$5:$M$9</formula1>
      <formula2>0</formula2>
    </dataValidation>
    <dataValidation allowBlank="true" errorStyle="stop" operator="between" showDropDown="false" showErrorMessage="false" showInputMessage="false" sqref="T85" type="list">
      <formula1>'10_LISTS_SETTINGS'!$M$5:$M$9</formula1>
      <formula2>0</formula2>
    </dataValidation>
    <dataValidation allowBlank="true" errorStyle="stop" operator="between" showDropDown="false" showErrorMessage="false" showInputMessage="false" sqref="D85" type="list">
      <formula1>'10_LISTS_SETTINGS'!$K$5:$K$7</formula1>
      <formula2>0</formula2>
    </dataValidation>
    <dataValidation allowBlank="true" errorStyle="stop" operator="between" showDropDown="false" showErrorMessage="false" showInputMessage="false" sqref="F86" type="list">
      <formula1>'10_LISTS_SETTINGS'!$M$5:$M$9</formula1>
      <formula2>0</formula2>
    </dataValidation>
    <dataValidation allowBlank="true" errorStyle="stop" operator="between" showDropDown="false" showErrorMessage="false" showInputMessage="false" sqref="G86" type="list">
      <formula1>'10_LISTS_SETTINGS'!$M$5:$M$9</formula1>
      <formula2>0</formula2>
    </dataValidation>
    <dataValidation allowBlank="true" errorStyle="stop" operator="between" showDropDown="false" showErrorMessage="false" showInputMessage="false" sqref="H86" type="list">
      <formula1>'10_LISTS_SETTINGS'!$M$5:$M$9</formula1>
      <formula2>0</formula2>
    </dataValidation>
    <dataValidation allowBlank="true" errorStyle="stop" operator="between" showDropDown="false" showErrorMessage="false" showInputMessage="false" sqref="I86" type="list">
      <formula1>'10_LISTS_SETTINGS'!$M$5:$M$9</formula1>
      <formula2>0</formula2>
    </dataValidation>
    <dataValidation allowBlank="true" errorStyle="stop" operator="between" showDropDown="false" showErrorMessage="false" showInputMessage="false" sqref="J86" type="list">
      <formula1>'10_LISTS_SETTINGS'!$M$5:$M$9</formula1>
      <formula2>0</formula2>
    </dataValidation>
    <dataValidation allowBlank="true" errorStyle="stop" operator="between" showDropDown="false" showErrorMessage="false" showInputMessage="false" sqref="K86" type="list">
      <formula1>'10_LISTS_SETTINGS'!$M$5:$M$9</formula1>
      <formula2>0</formula2>
    </dataValidation>
    <dataValidation allowBlank="true" errorStyle="stop" operator="between" showDropDown="false" showErrorMessage="false" showInputMessage="false" sqref="L86" type="list">
      <formula1>'10_LISTS_SETTINGS'!$M$5:$M$9</formula1>
      <formula2>0</formula2>
    </dataValidation>
    <dataValidation allowBlank="true" errorStyle="stop" operator="between" showDropDown="false" showErrorMessage="false" showInputMessage="false" sqref="M86" type="list">
      <formula1>'10_LISTS_SETTINGS'!$M$5:$M$9</formula1>
      <formula2>0</formula2>
    </dataValidation>
    <dataValidation allowBlank="true" errorStyle="stop" operator="between" showDropDown="false" showErrorMessage="false" showInputMessage="false" sqref="N86" type="list">
      <formula1>'10_LISTS_SETTINGS'!$M$5:$M$9</formula1>
      <formula2>0</formula2>
    </dataValidation>
    <dataValidation allowBlank="true" errorStyle="stop" operator="between" showDropDown="false" showErrorMessage="false" showInputMessage="false" sqref="O86" type="list">
      <formula1>'10_LISTS_SETTINGS'!$M$5:$M$9</formula1>
      <formula2>0</formula2>
    </dataValidation>
    <dataValidation allowBlank="true" errorStyle="stop" operator="between" showDropDown="false" showErrorMessage="false" showInputMessage="false" sqref="P86" type="list">
      <formula1>'10_LISTS_SETTINGS'!$M$5:$M$9</formula1>
      <formula2>0</formula2>
    </dataValidation>
    <dataValidation allowBlank="true" errorStyle="stop" operator="between" showDropDown="false" showErrorMessage="false" showInputMessage="false" sqref="Q86" type="list">
      <formula1>'10_LISTS_SETTINGS'!$M$5:$M$9</formula1>
      <formula2>0</formula2>
    </dataValidation>
    <dataValidation allowBlank="true" errorStyle="stop" operator="between" showDropDown="false" showErrorMessage="false" showInputMessage="false" sqref="R86" type="list">
      <formula1>'10_LISTS_SETTINGS'!$M$5:$M$9</formula1>
      <formula2>0</formula2>
    </dataValidation>
    <dataValidation allowBlank="true" errorStyle="stop" operator="between" showDropDown="false" showErrorMessage="false" showInputMessage="false" sqref="S86" type="list">
      <formula1>'10_LISTS_SETTINGS'!$M$5:$M$9</formula1>
      <formula2>0</formula2>
    </dataValidation>
    <dataValidation allowBlank="true" errorStyle="stop" operator="between" showDropDown="false" showErrorMessage="false" showInputMessage="false" sqref="T86" type="list">
      <formula1>'10_LISTS_SETTINGS'!$M$5:$M$9</formula1>
      <formula2>0</formula2>
    </dataValidation>
    <dataValidation allowBlank="true" errorStyle="stop" operator="between" showDropDown="false" showErrorMessage="false" showInputMessage="false" sqref="D86" type="list">
      <formula1>'10_LISTS_SETTINGS'!$K$5:$K$7</formula1>
      <formula2>0</formula2>
    </dataValidation>
    <dataValidation allowBlank="true" errorStyle="stop" operator="between" showDropDown="false" showErrorMessage="false" showInputMessage="false" sqref="F87" type="list">
      <formula1>'10_LISTS_SETTINGS'!$M$5:$M$9</formula1>
      <formula2>0</formula2>
    </dataValidation>
    <dataValidation allowBlank="true" errorStyle="stop" operator="between" showDropDown="false" showErrorMessage="false" showInputMessage="false" sqref="G87" type="list">
      <formula1>'10_LISTS_SETTINGS'!$M$5:$M$9</formula1>
      <formula2>0</formula2>
    </dataValidation>
    <dataValidation allowBlank="true" errorStyle="stop" operator="between" showDropDown="false" showErrorMessage="false" showInputMessage="false" sqref="H87" type="list">
      <formula1>'10_LISTS_SETTINGS'!$M$5:$M$9</formula1>
      <formula2>0</formula2>
    </dataValidation>
    <dataValidation allowBlank="true" errorStyle="stop" operator="between" showDropDown="false" showErrorMessage="false" showInputMessage="false" sqref="I87" type="list">
      <formula1>'10_LISTS_SETTINGS'!$M$5:$M$9</formula1>
      <formula2>0</formula2>
    </dataValidation>
    <dataValidation allowBlank="true" errorStyle="stop" operator="between" showDropDown="false" showErrorMessage="false" showInputMessage="false" sqref="J87" type="list">
      <formula1>'10_LISTS_SETTINGS'!$M$5:$M$9</formula1>
      <formula2>0</formula2>
    </dataValidation>
    <dataValidation allowBlank="true" errorStyle="stop" operator="between" showDropDown="false" showErrorMessage="false" showInputMessage="false" sqref="K87" type="list">
      <formula1>'10_LISTS_SETTINGS'!$M$5:$M$9</formula1>
      <formula2>0</formula2>
    </dataValidation>
    <dataValidation allowBlank="true" errorStyle="stop" operator="between" showDropDown="false" showErrorMessage="false" showInputMessage="false" sqref="L87" type="list">
      <formula1>'10_LISTS_SETTINGS'!$M$5:$M$9</formula1>
      <formula2>0</formula2>
    </dataValidation>
    <dataValidation allowBlank="true" errorStyle="stop" operator="between" showDropDown="false" showErrorMessage="false" showInputMessage="false" sqref="M87" type="list">
      <formula1>'10_LISTS_SETTINGS'!$M$5:$M$9</formula1>
      <formula2>0</formula2>
    </dataValidation>
    <dataValidation allowBlank="true" errorStyle="stop" operator="between" showDropDown="false" showErrorMessage="false" showInputMessage="false" sqref="N87" type="list">
      <formula1>'10_LISTS_SETTINGS'!$M$5:$M$9</formula1>
      <formula2>0</formula2>
    </dataValidation>
    <dataValidation allowBlank="true" errorStyle="stop" operator="between" showDropDown="false" showErrorMessage="false" showInputMessage="false" sqref="O87" type="list">
      <formula1>'10_LISTS_SETTINGS'!$M$5:$M$9</formula1>
      <formula2>0</formula2>
    </dataValidation>
    <dataValidation allowBlank="true" errorStyle="stop" operator="between" showDropDown="false" showErrorMessage="false" showInputMessage="false" sqref="P87" type="list">
      <formula1>'10_LISTS_SETTINGS'!$M$5:$M$9</formula1>
      <formula2>0</formula2>
    </dataValidation>
    <dataValidation allowBlank="true" errorStyle="stop" operator="between" showDropDown="false" showErrorMessage="false" showInputMessage="false" sqref="Q87" type="list">
      <formula1>'10_LISTS_SETTINGS'!$M$5:$M$9</formula1>
      <formula2>0</formula2>
    </dataValidation>
    <dataValidation allowBlank="true" errorStyle="stop" operator="between" showDropDown="false" showErrorMessage="false" showInputMessage="false" sqref="R87" type="list">
      <formula1>'10_LISTS_SETTINGS'!$M$5:$M$9</formula1>
      <formula2>0</formula2>
    </dataValidation>
    <dataValidation allowBlank="true" errorStyle="stop" operator="between" showDropDown="false" showErrorMessage="false" showInputMessage="false" sqref="S87" type="list">
      <formula1>'10_LISTS_SETTINGS'!$M$5:$M$9</formula1>
      <formula2>0</formula2>
    </dataValidation>
    <dataValidation allowBlank="true" errorStyle="stop" operator="between" showDropDown="false" showErrorMessage="false" showInputMessage="false" sqref="T87" type="list">
      <formula1>'10_LISTS_SETTINGS'!$M$5:$M$9</formula1>
      <formula2>0</formula2>
    </dataValidation>
    <dataValidation allowBlank="true" errorStyle="stop" operator="between" showDropDown="false" showErrorMessage="false" showInputMessage="false" sqref="D87" type="list">
      <formula1>'10_LISTS_SETTINGS'!$K$5:$K$7</formula1>
      <formula2>0</formula2>
    </dataValidation>
    <dataValidation allowBlank="true" errorStyle="stop" operator="between" showDropDown="false" showErrorMessage="false" showInputMessage="false" sqref="F88" type="list">
      <formula1>'10_LISTS_SETTINGS'!$M$5:$M$9</formula1>
      <formula2>0</formula2>
    </dataValidation>
    <dataValidation allowBlank="true" errorStyle="stop" operator="between" showDropDown="false" showErrorMessage="false" showInputMessage="false" sqref="G88" type="list">
      <formula1>'10_LISTS_SETTINGS'!$M$5:$M$9</formula1>
      <formula2>0</formula2>
    </dataValidation>
    <dataValidation allowBlank="true" errorStyle="stop" operator="between" showDropDown="false" showErrorMessage="false" showInputMessage="false" sqref="H88" type="list">
      <formula1>'10_LISTS_SETTINGS'!$M$5:$M$9</formula1>
      <formula2>0</formula2>
    </dataValidation>
    <dataValidation allowBlank="true" errorStyle="stop" operator="between" showDropDown="false" showErrorMessage="false" showInputMessage="false" sqref="I88" type="list">
      <formula1>'10_LISTS_SETTINGS'!$M$5:$M$9</formula1>
      <formula2>0</formula2>
    </dataValidation>
    <dataValidation allowBlank="true" errorStyle="stop" operator="between" showDropDown="false" showErrorMessage="false" showInputMessage="false" sqref="J88" type="list">
      <formula1>'10_LISTS_SETTINGS'!$M$5:$M$9</formula1>
      <formula2>0</formula2>
    </dataValidation>
    <dataValidation allowBlank="true" errorStyle="stop" operator="between" showDropDown="false" showErrorMessage="false" showInputMessage="false" sqref="K88" type="list">
      <formula1>'10_LISTS_SETTINGS'!$M$5:$M$9</formula1>
      <formula2>0</formula2>
    </dataValidation>
    <dataValidation allowBlank="true" errorStyle="stop" operator="between" showDropDown="false" showErrorMessage="false" showInputMessage="false" sqref="L88" type="list">
      <formula1>'10_LISTS_SETTINGS'!$M$5:$M$9</formula1>
      <formula2>0</formula2>
    </dataValidation>
    <dataValidation allowBlank="true" errorStyle="stop" operator="between" showDropDown="false" showErrorMessage="false" showInputMessage="false" sqref="M88" type="list">
      <formula1>'10_LISTS_SETTINGS'!$M$5:$M$9</formula1>
      <formula2>0</formula2>
    </dataValidation>
    <dataValidation allowBlank="true" errorStyle="stop" operator="between" showDropDown="false" showErrorMessage="false" showInputMessage="false" sqref="N88" type="list">
      <formula1>'10_LISTS_SETTINGS'!$M$5:$M$9</formula1>
      <formula2>0</formula2>
    </dataValidation>
    <dataValidation allowBlank="true" errorStyle="stop" operator="between" showDropDown="false" showErrorMessage="false" showInputMessage="false" sqref="O88" type="list">
      <formula1>'10_LISTS_SETTINGS'!$M$5:$M$9</formula1>
      <formula2>0</formula2>
    </dataValidation>
    <dataValidation allowBlank="true" errorStyle="stop" operator="between" showDropDown="false" showErrorMessage="false" showInputMessage="false" sqref="P88" type="list">
      <formula1>'10_LISTS_SETTINGS'!$M$5:$M$9</formula1>
      <formula2>0</formula2>
    </dataValidation>
    <dataValidation allowBlank="true" errorStyle="stop" operator="between" showDropDown="false" showErrorMessage="false" showInputMessage="false" sqref="Q88" type="list">
      <formula1>'10_LISTS_SETTINGS'!$M$5:$M$9</formula1>
      <formula2>0</formula2>
    </dataValidation>
    <dataValidation allowBlank="true" errorStyle="stop" operator="between" showDropDown="false" showErrorMessage="false" showInputMessage="false" sqref="R88" type="list">
      <formula1>'10_LISTS_SETTINGS'!$M$5:$M$9</formula1>
      <formula2>0</formula2>
    </dataValidation>
    <dataValidation allowBlank="true" errorStyle="stop" operator="between" showDropDown="false" showErrorMessage="false" showInputMessage="false" sqref="S88" type="list">
      <formula1>'10_LISTS_SETTINGS'!$M$5:$M$9</formula1>
      <formula2>0</formula2>
    </dataValidation>
    <dataValidation allowBlank="true" errorStyle="stop" operator="between" showDropDown="false" showErrorMessage="false" showInputMessage="false" sqref="T88" type="list">
      <formula1>'10_LISTS_SETTINGS'!$M$5:$M$9</formula1>
      <formula2>0</formula2>
    </dataValidation>
    <dataValidation allowBlank="true" errorStyle="stop" operator="between" showDropDown="false" showErrorMessage="false" showInputMessage="false" sqref="D88" type="list">
      <formula1>'10_LISTS_SETTINGS'!$K$5:$K$7</formula1>
      <formula2>0</formula2>
    </dataValidation>
    <dataValidation allowBlank="true" errorStyle="stop" operator="between" showDropDown="false" showErrorMessage="false" showInputMessage="false" sqref="F89" type="list">
      <formula1>'10_LISTS_SETTINGS'!$M$5:$M$9</formula1>
      <formula2>0</formula2>
    </dataValidation>
    <dataValidation allowBlank="true" errorStyle="stop" operator="between" showDropDown="false" showErrorMessage="false" showInputMessage="false" sqref="G89" type="list">
      <formula1>'10_LISTS_SETTINGS'!$M$5:$M$9</formula1>
      <formula2>0</formula2>
    </dataValidation>
    <dataValidation allowBlank="true" errorStyle="stop" operator="between" showDropDown="false" showErrorMessage="false" showInputMessage="false" sqref="H89" type="list">
      <formula1>'10_LISTS_SETTINGS'!$M$5:$M$9</formula1>
      <formula2>0</formula2>
    </dataValidation>
    <dataValidation allowBlank="true" errorStyle="stop" operator="between" showDropDown="false" showErrorMessage="false" showInputMessage="false" sqref="I89" type="list">
      <formula1>'10_LISTS_SETTINGS'!$M$5:$M$9</formula1>
      <formula2>0</formula2>
    </dataValidation>
    <dataValidation allowBlank="true" errorStyle="stop" operator="between" showDropDown="false" showErrorMessage="false" showInputMessage="false" sqref="J89" type="list">
      <formula1>'10_LISTS_SETTINGS'!$M$5:$M$9</formula1>
      <formula2>0</formula2>
    </dataValidation>
    <dataValidation allowBlank="true" errorStyle="stop" operator="between" showDropDown="false" showErrorMessage="false" showInputMessage="false" sqref="K89" type="list">
      <formula1>'10_LISTS_SETTINGS'!$M$5:$M$9</formula1>
      <formula2>0</formula2>
    </dataValidation>
    <dataValidation allowBlank="true" errorStyle="stop" operator="between" showDropDown="false" showErrorMessage="false" showInputMessage="false" sqref="L89" type="list">
      <formula1>'10_LISTS_SETTINGS'!$M$5:$M$9</formula1>
      <formula2>0</formula2>
    </dataValidation>
    <dataValidation allowBlank="true" errorStyle="stop" operator="between" showDropDown="false" showErrorMessage="false" showInputMessage="false" sqref="M89" type="list">
      <formula1>'10_LISTS_SETTINGS'!$M$5:$M$9</formula1>
      <formula2>0</formula2>
    </dataValidation>
    <dataValidation allowBlank="true" errorStyle="stop" operator="between" showDropDown="false" showErrorMessage="false" showInputMessage="false" sqref="N89" type="list">
      <formula1>'10_LISTS_SETTINGS'!$M$5:$M$9</formula1>
      <formula2>0</formula2>
    </dataValidation>
    <dataValidation allowBlank="true" errorStyle="stop" operator="between" showDropDown="false" showErrorMessage="false" showInputMessage="false" sqref="O89" type="list">
      <formula1>'10_LISTS_SETTINGS'!$M$5:$M$9</formula1>
      <formula2>0</formula2>
    </dataValidation>
    <dataValidation allowBlank="true" errorStyle="stop" operator="between" showDropDown="false" showErrorMessage="false" showInputMessage="false" sqref="P89" type="list">
      <formula1>'10_LISTS_SETTINGS'!$M$5:$M$9</formula1>
      <formula2>0</formula2>
    </dataValidation>
    <dataValidation allowBlank="true" errorStyle="stop" operator="between" showDropDown="false" showErrorMessage="false" showInputMessage="false" sqref="Q89" type="list">
      <formula1>'10_LISTS_SETTINGS'!$M$5:$M$9</formula1>
      <formula2>0</formula2>
    </dataValidation>
    <dataValidation allowBlank="true" errorStyle="stop" operator="between" showDropDown="false" showErrorMessage="false" showInputMessage="false" sqref="R89" type="list">
      <formula1>'10_LISTS_SETTINGS'!$M$5:$M$9</formula1>
      <formula2>0</formula2>
    </dataValidation>
    <dataValidation allowBlank="true" errorStyle="stop" operator="between" showDropDown="false" showErrorMessage="false" showInputMessage="false" sqref="S89" type="list">
      <formula1>'10_LISTS_SETTINGS'!$M$5:$M$9</formula1>
      <formula2>0</formula2>
    </dataValidation>
    <dataValidation allowBlank="true" errorStyle="stop" operator="between" showDropDown="false" showErrorMessage="false" showInputMessage="false" sqref="T89" type="list">
      <formula1>'10_LISTS_SETTINGS'!$M$5:$M$9</formula1>
      <formula2>0</formula2>
    </dataValidation>
    <dataValidation allowBlank="true" errorStyle="stop" operator="between" showDropDown="false" showErrorMessage="false" showInputMessage="false" sqref="D89" type="list">
      <formula1>'10_LISTS_SETTINGS'!$K$5:$K$7</formula1>
      <formula2>0</formula2>
    </dataValidation>
    <dataValidation allowBlank="true" errorStyle="stop" operator="between" showDropDown="false" showErrorMessage="false" showInputMessage="false" sqref="F90" type="list">
      <formula1>'10_LISTS_SETTINGS'!$M$5:$M$9</formula1>
      <formula2>0</formula2>
    </dataValidation>
    <dataValidation allowBlank="true" errorStyle="stop" operator="between" showDropDown="false" showErrorMessage="false" showInputMessage="false" sqref="G90" type="list">
      <formula1>'10_LISTS_SETTINGS'!$M$5:$M$9</formula1>
      <formula2>0</formula2>
    </dataValidation>
    <dataValidation allowBlank="true" errorStyle="stop" operator="between" showDropDown="false" showErrorMessage="false" showInputMessage="false" sqref="H90" type="list">
      <formula1>'10_LISTS_SETTINGS'!$M$5:$M$9</formula1>
      <formula2>0</formula2>
    </dataValidation>
    <dataValidation allowBlank="true" errorStyle="stop" operator="between" showDropDown="false" showErrorMessage="false" showInputMessage="false" sqref="I90" type="list">
      <formula1>'10_LISTS_SETTINGS'!$M$5:$M$9</formula1>
      <formula2>0</formula2>
    </dataValidation>
    <dataValidation allowBlank="true" errorStyle="stop" operator="between" showDropDown="false" showErrorMessage="false" showInputMessage="false" sqref="J90" type="list">
      <formula1>'10_LISTS_SETTINGS'!$M$5:$M$9</formula1>
      <formula2>0</formula2>
    </dataValidation>
    <dataValidation allowBlank="true" errorStyle="stop" operator="between" showDropDown="false" showErrorMessage="false" showInputMessage="false" sqref="K90" type="list">
      <formula1>'10_LISTS_SETTINGS'!$M$5:$M$9</formula1>
      <formula2>0</formula2>
    </dataValidation>
    <dataValidation allowBlank="true" errorStyle="stop" operator="between" showDropDown="false" showErrorMessage="false" showInputMessage="false" sqref="L90" type="list">
      <formula1>'10_LISTS_SETTINGS'!$M$5:$M$9</formula1>
      <formula2>0</formula2>
    </dataValidation>
    <dataValidation allowBlank="true" errorStyle="stop" operator="between" showDropDown="false" showErrorMessage="false" showInputMessage="false" sqref="M90" type="list">
      <formula1>'10_LISTS_SETTINGS'!$M$5:$M$9</formula1>
      <formula2>0</formula2>
    </dataValidation>
    <dataValidation allowBlank="true" errorStyle="stop" operator="between" showDropDown="false" showErrorMessage="false" showInputMessage="false" sqref="N90" type="list">
      <formula1>'10_LISTS_SETTINGS'!$M$5:$M$9</formula1>
      <formula2>0</formula2>
    </dataValidation>
    <dataValidation allowBlank="true" errorStyle="stop" operator="between" showDropDown="false" showErrorMessage="false" showInputMessage="false" sqref="O90" type="list">
      <formula1>'10_LISTS_SETTINGS'!$M$5:$M$9</formula1>
      <formula2>0</formula2>
    </dataValidation>
    <dataValidation allowBlank="true" errorStyle="stop" operator="between" showDropDown="false" showErrorMessage="false" showInputMessage="false" sqref="P90" type="list">
      <formula1>'10_LISTS_SETTINGS'!$M$5:$M$9</formula1>
      <formula2>0</formula2>
    </dataValidation>
    <dataValidation allowBlank="true" errorStyle="stop" operator="between" showDropDown="false" showErrorMessage="false" showInputMessage="false" sqref="Q90" type="list">
      <formula1>'10_LISTS_SETTINGS'!$M$5:$M$9</formula1>
      <formula2>0</formula2>
    </dataValidation>
    <dataValidation allowBlank="true" errorStyle="stop" operator="between" showDropDown="false" showErrorMessage="false" showInputMessage="false" sqref="R90" type="list">
      <formula1>'10_LISTS_SETTINGS'!$M$5:$M$9</formula1>
      <formula2>0</formula2>
    </dataValidation>
    <dataValidation allowBlank="true" errorStyle="stop" operator="between" showDropDown="false" showErrorMessage="false" showInputMessage="false" sqref="S90" type="list">
      <formula1>'10_LISTS_SETTINGS'!$M$5:$M$9</formula1>
      <formula2>0</formula2>
    </dataValidation>
    <dataValidation allowBlank="true" errorStyle="stop" operator="between" showDropDown="false" showErrorMessage="false" showInputMessage="false" sqref="T90" type="list">
      <formula1>'10_LISTS_SETTINGS'!$M$5:$M$9</formula1>
      <formula2>0</formula2>
    </dataValidation>
    <dataValidation allowBlank="true" errorStyle="stop" operator="between" showDropDown="false" showErrorMessage="false" showInputMessage="false" sqref="D90" type="list">
      <formula1>'10_LISTS_SETTINGS'!$K$5:$K$7</formula1>
      <formula2>0</formula2>
    </dataValidation>
    <dataValidation allowBlank="true" errorStyle="stop" operator="between" showDropDown="false" showErrorMessage="false" showInputMessage="false" sqref="F91" type="list">
      <formula1>'10_LISTS_SETTINGS'!$M$5:$M$9</formula1>
      <formula2>0</formula2>
    </dataValidation>
    <dataValidation allowBlank="true" errorStyle="stop" operator="between" showDropDown="false" showErrorMessage="false" showInputMessage="false" sqref="G91" type="list">
      <formula1>'10_LISTS_SETTINGS'!$M$5:$M$9</formula1>
      <formula2>0</formula2>
    </dataValidation>
    <dataValidation allowBlank="true" errorStyle="stop" operator="between" showDropDown="false" showErrorMessage="false" showInputMessage="false" sqref="H91" type="list">
      <formula1>'10_LISTS_SETTINGS'!$M$5:$M$9</formula1>
      <formula2>0</formula2>
    </dataValidation>
    <dataValidation allowBlank="true" errorStyle="stop" operator="between" showDropDown="false" showErrorMessage="false" showInputMessage="false" sqref="I91" type="list">
      <formula1>'10_LISTS_SETTINGS'!$M$5:$M$9</formula1>
      <formula2>0</formula2>
    </dataValidation>
    <dataValidation allowBlank="true" errorStyle="stop" operator="between" showDropDown="false" showErrorMessage="false" showInputMessage="false" sqref="J91" type="list">
      <formula1>'10_LISTS_SETTINGS'!$M$5:$M$9</formula1>
      <formula2>0</formula2>
    </dataValidation>
    <dataValidation allowBlank="true" errorStyle="stop" operator="between" showDropDown="false" showErrorMessage="false" showInputMessage="false" sqref="K91" type="list">
      <formula1>'10_LISTS_SETTINGS'!$M$5:$M$9</formula1>
      <formula2>0</formula2>
    </dataValidation>
    <dataValidation allowBlank="true" errorStyle="stop" operator="between" showDropDown="false" showErrorMessage="false" showInputMessage="false" sqref="L91" type="list">
      <formula1>'10_LISTS_SETTINGS'!$M$5:$M$9</formula1>
      <formula2>0</formula2>
    </dataValidation>
    <dataValidation allowBlank="true" errorStyle="stop" operator="between" showDropDown="false" showErrorMessage="false" showInputMessage="false" sqref="M91" type="list">
      <formula1>'10_LISTS_SETTINGS'!$M$5:$M$9</formula1>
      <formula2>0</formula2>
    </dataValidation>
    <dataValidation allowBlank="true" errorStyle="stop" operator="between" showDropDown="false" showErrorMessage="false" showInputMessage="false" sqref="N91" type="list">
      <formula1>'10_LISTS_SETTINGS'!$M$5:$M$9</formula1>
      <formula2>0</formula2>
    </dataValidation>
    <dataValidation allowBlank="true" errorStyle="stop" operator="between" showDropDown="false" showErrorMessage="false" showInputMessage="false" sqref="O91" type="list">
      <formula1>'10_LISTS_SETTINGS'!$M$5:$M$9</formula1>
      <formula2>0</formula2>
    </dataValidation>
    <dataValidation allowBlank="true" errorStyle="stop" operator="between" showDropDown="false" showErrorMessage="false" showInputMessage="false" sqref="P91" type="list">
      <formula1>'10_LISTS_SETTINGS'!$M$5:$M$9</formula1>
      <formula2>0</formula2>
    </dataValidation>
    <dataValidation allowBlank="true" errorStyle="stop" operator="between" showDropDown="false" showErrorMessage="false" showInputMessage="false" sqref="Q91" type="list">
      <formula1>'10_LISTS_SETTINGS'!$M$5:$M$9</formula1>
      <formula2>0</formula2>
    </dataValidation>
    <dataValidation allowBlank="true" errorStyle="stop" operator="between" showDropDown="false" showErrorMessage="false" showInputMessage="false" sqref="R91" type="list">
      <formula1>'10_LISTS_SETTINGS'!$M$5:$M$9</formula1>
      <formula2>0</formula2>
    </dataValidation>
    <dataValidation allowBlank="true" errorStyle="stop" operator="between" showDropDown="false" showErrorMessage="false" showInputMessage="false" sqref="S91" type="list">
      <formula1>'10_LISTS_SETTINGS'!$M$5:$M$9</formula1>
      <formula2>0</formula2>
    </dataValidation>
    <dataValidation allowBlank="true" errorStyle="stop" operator="between" showDropDown="false" showErrorMessage="false" showInputMessage="false" sqref="T91" type="list">
      <formula1>'10_LISTS_SETTINGS'!$M$5:$M$9</formula1>
      <formula2>0</formula2>
    </dataValidation>
    <dataValidation allowBlank="true" errorStyle="stop" operator="between" showDropDown="false" showErrorMessage="false" showInputMessage="false" sqref="D91" type="list">
      <formula1>'10_LISTS_SETTINGS'!$K$5:$K$7</formula1>
      <formula2>0</formula2>
    </dataValidation>
    <dataValidation allowBlank="true" errorStyle="stop" operator="between" showDropDown="false" showErrorMessage="false" showInputMessage="false" sqref="F92" type="list">
      <formula1>'10_LISTS_SETTINGS'!$M$5:$M$9</formula1>
      <formula2>0</formula2>
    </dataValidation>
    <dataValidation allowBlank="true" errorStyle="stop" operator="between" showDropDown="false" showErrorMessage="false" showInputMessage="false" sqref="G92" type="list">
      <formula1>'10_LISTS_SETTINGS'!$M$5:$M$9</formula1>
      <formula2>0</formula2>
    </dataValidation>
    <dataValidation allowBlank="true" errorStyle="stop" operator="between" showDropDown="false" showErrorMessage="false" showInputMessage="false" sqref="H92" type="list">
      <formula1>'10_LISTS_SETTINGS'!$M$5:$M$9</formula1>
      <formula2>0</formula2>
    </dataValidation>
    <dataValidation allowBlank="true" errorStyle="stop" operator="between" showDropDown="false" showErrorMessage="false" showInputMessage="false" sqref="I92" type="list">
      <formula1>'10_LISTS_SETTINGS'!$M$5:$M$9</formula1>
      <formula2>0</formula2>
    </dataValidation>
    <dataValidation allowBlank="true" errorStyle="stop" operator="between" showDropDown="false" showErrorMessage="false" showInputMessage="false" sqref="J92" type="list">
      <formula1>'10_LISTS_SETTINGS'!$M$5:$M$9</formula1>
      <formula2>0</formula2>
    </dataValidation>
    <dataValidation allowBlank="true" errorStyle="stop" operator="between" showDropDown="false" showErrorMessage="false" showInputMessage="false" sqref="K92" type="list">
      <formula1>'10_LISTS_SETTINGS'!$M$5:$M$9</formula1>
      <formula2>0</formula2>
    </dataValidation>
    <dataValidation allowBlank="true" errorStyle="stop" operator="between" showDropDown="false" showErrorMessage="false" showInputMessage="false" sqref="L92" type="list">
      <formula1>'10_LISTS_SETTINGS'!$M$5:$M$9</formula1>
      <formula2>0</formula2>
    </dataValidation>
    <dataValidation allowBlank="true" errorStyle="stop" operator="between" showDropDown="false" showErrorMessage="false" showInputMessage="false" sqref="M92" type="list">
      <formula1>'10_LISTS_SETTINGS'!$M$5:$M$9</formula1>
      <formula2>0</formula2>
    </dataValidation>
    <dataValidation allowBlank="true" errorStyle="stop" operator="between" showDropDown="false" showErrorMessage="false" showInputMessage="false" sqref="N92" type="list">
      <formula1>'10_LISTS_SETTINGS'!$M$5:$M$9</formula1>
      <formula2>0</formula2>
    </dataValidation>
    <dataValidation allowBlank="true" errorStyle="stop" operator="between" showDropDown="false" showErrorMessage="false" showInputMessage="false" sqref="O92" type="list">
      <formula1>'10_LISTS_SETTINGS'!$M$5:$M$9</formula1>
      <formula2>0</formula2>
    </dataValidation>
    <dataValidation allowBlank="true" errorStyle="stop" operator="between" showDropDown="false" showErrorMessage="false" showInputMessage="false" sqref="P92" type="list">
      <formula1>'10_LISTS_SETTINGS'!$M$5:$M$9</formula1>
      <formula2>0</formula2>
    </dataValidation>
    <dataValidation allowBlank="true" errorStyle="stop" operator="between" showDropDown="false" showErrorMessage="false" showInputMessage="false" sqref="Q92" type="list">
      <formula1>'10_LISTS_SETTINGS'!$M$5:$M$9</formula1>
      <formula2>0</formula2>
    </dataValidation>
    <dataValidation allowBlank="true" errorStyle="stop" operator="between" showDropDown="false" showErrorMessage="false" showInputMessage="false" sqref="R92" type="list">
      <formula1>'10_LISTS_SETTINGS'!$M$5:$M$9</formula1>
      <formula2>0</formula2>
    </dataValidation>
    <dataValidation allowBlank="true" errorStyle="stop" operator="between" showDropDown="false" showErrorMessage="false" showInputMessage="false" sqref="S92" type="list">
      <formula1>'10_LISTS_SETTINGS'!$M$5:$M$9</formula1>
      <formula2>0</formula2>
    </dataValidation>
    <dataValidation allowBlank="true" errorStyle="stop" operator="between" showDropDown="false" showErrorMessage="false" showInputMessage="false" sqref="T92" type="list">
      <formula1>'10_LISTS_SETTINGS'!$M$5:$M$9</formula1>
      <formula2>0</formula2>
    </dataValidation>
    <dataValidation allowBlank="true" errorStyle="stop" operator="between" showDropDown="false" showErrorMessage="false" showInputMessage="false" sqref="D92" type="list">
      <formula1>'10_LISTS_SETTINGS'!$K$5:$K$7</formula1>
      <formula2>0</formula2>
    </dataValidation>
    <dataValidation allowBlank="true" errorStyle="stop" operator="between" showDropDown="false" showErrorMessage="false" showInputMessage="false" sqref="F93" type="list">
      <formula1>'10_LISTS_SETTINGS'!$M$5:$M$9</formula1>
      <formula2>0</formula2>
    </dataValidation>
    <dataValidation allowBlank="true" errorStyle="stop" operator="between" showDropDown="false" showErrorMessage="false" showInputMessage="false" sqref="G93" type="list">
      <formula1>'10_LISTS_SETTINGS'!$M$5:$M$9</formula1>
      <formula2>0</formula2>
    </dataValidation>
    <dataValidation allowBlank="true" errorStyle="stop" operator="between" showDropDown="false" showErrorMessage="false" showInputMessage="false" sqref="H93" type="list">
      <formula1>'10_LISTS_SETTINGS'!$M$5:$M$9</formula1>
      <formula2>0</formula2>
    </dataValidation>
    <dataValidation allowBlank="true" errorStyle="stop" operator="between" showDropDown="false" showErrorMessage="false" showInputMessage="false" sqref="I93" type="list">
      <formula1>'10_LISTS_SETTINGS'!$M$5:$M$9</formula1>
      <formula2>0</formula2>
    </dataValidation>
    <dataValidation allowBlank="true" errorStyle="stop" operator="between" showDropDown="false" showErrorMessage="false" showInputMessage="false" sqref="J93" type="list">
      <formula1>'10_LISTS_SETTINGS'!$M$5:$M$9</formula1>
      <formula2>0</formula2>
    </dataValidation>
    <dataValidation allowBlank="true" errorStyle="stop" operator="between" showDropDown="false" showErrorMessage="false" showInputMessage="false" sqref="K93" type="list">
      <formula1>'10_LISTS_SETTINGS'!$M$5:$M$9</formula1>
      <formula2>0</formula2>
    </dataValidation>
    <dataValidation allowBlank="true" errorStyle="stop" operator="between" showDropDown="false" showErrorMessage="false" showInputMessage="false" sqref="L93" type="list">
      <formula1>'10_LISTS_SETTINGS'!$M$5:$M$9</formula1>
      <formula2>0</formula2>
    </dataValidation>
    <dataValidation allowBlank="true" errorStyle="stop" operator="between" showDropDown="false" showErrorMessage="false" showInputMessage="false" sqref="M93" type="list">
      <formula1>'10_LISTS_SETTINGS'!$M$5:$M$9</formula1>
      <formula2>0</formula2>
    </dataValidation>
    <dataValidation allowBlank="true" errorStyle="stop" operator="between" showDropDown="false" showErrorMessage="false" showInputMessage="false" sqref="N93" type="list">
      <formula1>'10_LISTS_SETTINGS'!$M$5:$M$9</formula1>
      <formula2>0</formula2>
    </dataValidation>
    <dataValidation allowBlank="true" errorStyle="stop" operator="between" showDropDown="false" showErrorMessage="false" showInputMessage="false" sqref="O93" type="list">
      <formula1>'10_LISTS_SETTINGS'!$M$5:$M$9</formula1>
      <formula2>0</formula2>
    </dataValidation>
    <dataValidation allowBlank="true" errorStyle="stop" operator="between" showDropDown="false" showErrorMessage="false" showInputMessage="false" sqref="P93" type="list">
      <formula1>'10_LISTS_SETTINGS'!$M$5:$M$9</formula1>
      <formula2>0</formula2>
    </dataValidation>
    <dataValidation allowBlank="true" errorStyle="stop" operator="between" showDropDown="false" showErrorMessage="false" showInputMessage="false" sqref="Q93" type="list">
      <formula1>'10_LISTS_SETTINGS'!$M$5:$M$9</formula1>
      <formula2>0</formula2>
    </dataValidation>
    <dataValidation allowBlank="true" errorStyle="stop" operator="between" showDropDown="false" showErrorMessage="false" showInputMessage="false" sqref="R93" type="list">
      <formula1>'10_LISTS_SETTINGS'!$M$5:$M$9</formula1>
      <formula2>0</formula2>
    </dataValidation>
    <dataValidation allowBlank="true" errorStyle="stop" operator="between" showDropDown="false" showErrorMessage="false" showInputMessage="false" sqref="S93" type="list">
      <formula1>'10_LISTS_SETTINGS'!$M$5:$M$9</formula1>
      <formula2>0</formula2>
    </dataValidation>
    <dataValidation allowBlank="true" errorStyle="stop" operator="between" showDropDown="false" showErrorMessage="false" showInputMessage="false" sqref="T93" type="list">
      <formula1>'10_LISTS_SETTINGS'!$M$5:$M$9</formula1>
      <formula2>0</formula2>
    </dataValidation>
    <dataValidation allowBlank="true" errorStyle="stop" operator="between" showDropDown="false" showErrorMessage="false" showInputMessage="false" sqref="D93" type="list">
      <formula1>'10_LISTS_SETTINGS'!$K$5:$K$7</formula1>
      <formula2>0</formula2>
    </dataValidation>
    <dataValidation allowBlank="true" errorStyle="stop" operator="between" showDropDown="false" showErrorMessage="false" showInputMessage="false" sqref="F94" type="list">
      <formula1>'10_LISTS_SETTINGS'!$M$5:$M$9</formula1>
      <formula2>0</formula2>
    </dataValidation>
    <dataValidation allowBlank="true" errorStyle="stop" operator="between" showDropDown="false" showErrorMessage="false" showInputMessage="false" sqref="G94" type="list">
      <formula1>'10_LISTS_SETTINGS'!$M$5:$M$9</formula1>
      <formula2>0</formula2>
    </dataValidation>
    <dataValidation allowBlank="true" errorStyle="stop" operator="between" showDropDown="false" showErrorMessage="false" showInputMessage="false" sqref="H94" type="list">
      <formula1>'10_LISTS_SETTINGS'!$M$5:$M$9</formula1>
      <formula2>0</formula2>
    </dataValidation>
    <dataValidation allowBlank="true" errorStyle="stop" operator="between" showDropDown="false" showErrorMessage="false" showInputMessage="false" sqref="I94" type="list">
      <formula1>'10_LISTS_SETTINGS'!$M$5:$M$9</formula1>
      <formula2>0</formula2>
    </dataValidation>
    <dataValidation allowBlank="true" errorStyle="stop" operator="between" showDropDown="false" showErrorMessage="false" showInputMessage="false" sqref="J94" type="list">
      <formula1>'10_LISTS_SETTINGS'!$M$5:$M$9</formula1>
      <formula2>0</formula2>
    </dataValidation>
    <dataValidation allowBlank="true" errorStyle="stop" operator="between" showDropDown="false" showErrorMessage="false" showInputMessage="false" sqref="K94" type="list">
      <formula1>'10_LISTS_SETTINGS'!$M$5:$M$9</formula1>
      <formula2>0</formula2>
    </dataValidation>
    <dataValidation allowBlank="true" errorStyle="stop" operator="between" showDropDown="false" showErrorMessage="false" showInputMessage="false" sqref="L94" type="list">
      <formula1>'10_LISTS_SETTINGS'!$M$5:$M$9</formula1>
      <formula2>0</formula2>
    </dataValidation>
    <dataValidation allowBlank="true" errorStyle="stop" operator="between" showDropDown="false" showErrorMessage="false" showInputMessage="false" sqref="M94" type="list">
      <formula1>'10_LISTS_SETTINGS'!$M$5:$M$9</formula1>
      <formula2>0</formula2>
    </dataValidation>
    <dataValidation allowBlank="true" errorStyle="stop" operator="between" showDropDown="false" showErrorMessage="false" showInputMessage="false" sqref="N94" type="list">
      <formula1>'10_LISTS_SETTINGS'!$M$5:$M$9</formula1>
      <formula2>0</formula2>
    </dataValidation>
    <dataValidation allowBlank="true" errorStyle="stop" operator="between" showDropDown="false" showErrorMessage="false" showInputMessage="false" sqref="O94" type="list">
      <formula1>'10_LISTS_SETTINGS'!$M$5:$M$9</formula1>
      <formula2>0</formula2>
    </dataValidation>
    <dataValidation allowBlank="true" errorStyle="stop" operator="between" showDropDown="false" showErrorMessage="false" showInputMessage="false" sqref="P94" type="list">
      <formula1>'10_LISTS_SETTINGS'!$M$5:$M$9</formula1>
      <formula2>0</formula2>
    </dataValidation>
    <dataValidation allowBlank="true" errorStyle="stop" operator="between" showDropDown="false" showErrorMessage="false" showInputMessage="false" sqref="Q94" type="list">
      <formula1>'10_LISTS_SETTINGS'!$M$5:$M$9</formula1>
      <formula2>0</formula2>
    </dataValidation>
    <dataValidation allowBlank="true" errorStyle="stop" operator="between" showDropDown="false" showErrorMessage="false" showInputMessage="false" sqref="R94" type="list">
      <formula1>'10_LISTS_SETTINGS'!$M$5:$M$9</formula1>
      <formula2>0</formula2>
    </dataValidation>
    <dataValidation allowBlank="true" errorStyle="stop" operator="between" showDropDown="false" showErrorMessage="false" showInputMessage="false" sqref="S94" type="list">
      <formula1>'10_LISTS_SETTINGS'!$M$5:$M$9</formula1>
      <formula2>0</formula2>
    </dataValidation>
    <dataValidation allowBlank="true" errorStyle="stop" operator="between" showDropDown="false" showErrorMessage="false" showInputMessage="false" sqref="T94" type="list">
      <formula1>'10_LISTS_SETTINGS'!$M$5:$M$9</formula1>
      <formula2>0</formula2>
    </dataValidation>
    <dataValidation allowBlank="true" errorStyle="stop" operator="between" showDropDown="false" showErrorMessage="false" showInputMessage="false" sqref="D94" type="list">
      <formula1>'10_LISTS_SETTINGS'!$K$5:$K$7</formula1>
      <formula2>0</formula2>
    </dataValidation>
    <dataValidation allowBlank="true" errorStyle="stop" operator="between" showDropDown="false" showErrorMessage="false" showInputMessage="false" sqref="F95" type="list">
      <formula1>'10_LISTS_SETTINGS'!$M$5:$M$9</formula1>
      <formula2>0</formula2>
    </dataValidation>
    <dataValidation allowBlank="true" errorStyle="stop" operator="between" showDropDown="false" showErrorMessage="false" showInputMessage="false" sqref="G95" type="list">
      <formula1>'10_LISTS_SETTINGS'!$M$5:$M$9</formula1>
      <formula2>0</formula2>
    </dataValidation>
    <dataValidation allowBlank="true" errorStyle="stop" operator="between" showDropDown="false" showErrorMessage="false" showInputMessage="false" sqref="H95" type="list">
      <formula1>'10_LISTS_SETTINGS'!$M$5:$M$9</formula1>
      <formula2>0</formula2>
    </dataValidation>
    <dataValidation allowBlank="true" errorStyle="stop" operator="between" showDropDown="false" showErrorMessage="false" showInputMessage="false" sqref="I95" type="list">
      <formula1>'10_LISTS_SETTINGS'!$M$5:$M$9</formula1>
      <formula2>0</formula2>
    </dataValidation>
    <dataValidation allowBlank="true" errorStyle="stop" operator="between" showDropDown="false" showErrorMessage="false" showInputMessage="false" sqref="J95" type="list">
      <formula1>'10_LISTS_SETTINGS'!$M$5:$M$9</formula1>
      <formula2>0</formula2>
    </dataValidation>
    <dataValidation allowBlank="true" errorStyle="stop" operator="between" showDropDown="false" showErrorMessage="false" showInputMessage="false" sqref="K95" type="list">
      <formula1>'10_LISTS_SETTINGS'!$M$5:$M$9</formula1>
      <formula2>0</formula2>
    </dataValidation>
    <dataValidation allowBlank="true" errorStyle="stop" operator="between" showDropDown="false" showErrorMessage="false" showInputMessage="false" sqref="L95" type="list">
      <formula1>'10_LISTS_SETTINGS'!$M$5:$M$9</formula1>
      <formula2>0</formula2>
    </dataValidation>
    <dataValidation allowBlank="true" errorStyle="stop" operator="between" showDropDown="false" showErrorMessage="false" showInputMessage="false" sqref="M95" type="list">
      <formula1>'10_LISTS_SETTINGS'!$M$5:$M$9</formula1>
      <formula2>0</formula2>
    </dataValidation>
    <dataValidation allowBlank="true" errorStyle="stop" operator="between" showDropDown="false" showErrorMessage="false" showInputMessage="false" sqref="N95" type="list">
      <formula1>'10_LISTS_SETTINGS'!$M$5:$M$9</formula1>
      <formula2>0</formula2>
    </dataValidation>
    <dataValidation allowBlank="true" errorStyle="stop" operator="between" showDropDown="false" showErrorMessage="false" showInputMessage="false" sqref="O95" type="list">
      <formula1>'10_LISTS_SETTINGS'!$M$5:$M$9</formula1>
      <formula2>0</formula2>
    </dataValidation>
    <dataValidation allowBlank="true" errorStyle="stop" operator="between" showDropDown="false" showErrorMessage="false" showInputMessage="false" sqref="P95" type="list">
      <formula1>'10_LISTS_SETTINGS'!$M$5:$M$9</formula1>
      <formula2>0</formula2>
    </dataValidation>
    <dataValidation allowBlank="true" errorStyle="stop" operator="between" showDropDown="false" showErrorMessage="false" showInputMessage="false" sqref="Q95" type="list">
      <formula1>'10_LISTS_SETTINGS'!$M$5:$M$9</formula1>
      <formula2>0</formula2>
    </dataValidation>
    <dataValidation allowBlank="true" errorStyle="stop" operator="between" showDropDown="false" showErrorMessage="false" showInputMessage="false" sqref="R95" type="list">
      <formula1>'10_LISTS_SETTINGS'!$M$5:$M$9</formula1>
      <formula2>0</formula2>
    </dataValidation>
    <dataValidation allowBlank="true" errorStyle="stop" operator="between" showDropDown="false" showErrorMessage="false" showInputMessage="false" sqref="S95" type="list">
      <formula1>'10_LISTS_SETTINGS'!$M$5:$M$9</formula1>
      <formula2>0</formula2>
    </dataValidation>
    <dataValidation allowBlank="true" errorStyle="stop" operator="between" showDropDown="false" showErrorMessage="false" showInputMessage="false" sqref="T95" type="list">
      <formula1>'10_LISTS_SETTINGS'!$M$5:$M$9</formula1>
      <formula2>0</formula2>
    </dataValidation>
    <dataValidation allowBlank="true" errorStyle="stop" operator="between" showDropDown="false" showErrorMessage="false" showInputMessage="false" sqref="D95" type="list">
      <formula1>'10_LISTS_SETTINGS'!$K$5:$K$7</formula1>
      <formula2>0</formula2>
    </dataValidation>
    <dataValidation allowBlank="true" errorStyle="stop" operator="between" showDropDown="false" showErrorMessage="false" showInputMessage="false" sqref="F96" type="list">
      <formula1>'10_LISTS_SETTINGS'!$M$5:$M$9</formula1>
      <formula2>0</formula2>
    </dataValidation>
    <dataValidation allowBlank="true" errorStyle="stop" operator="between" showDropDown="false" showErrorMessage="false" showInputMessage="false" sqref="G96" type="list">
      <formula1>'10_LISTS_SETTINGS'!$M$5:$M$9</formula1>
      <formula2>0</formula2>
    </dataValidation>
    <dataValidation allowBlank="true" errorStyle="stop" operator="between" showDropDown="false" showErrorMessage="false" showInputMessage="false" sqref="H96" type="list">
      <formula1>'10_LISTS_SETTINGS'!$M$5:$M$9</formula1>
      <formula2>0</formula2>
    </dataValidation>
    <dataValidation allowBlank="true" errorStyle="stop" operator="between" showDropDown="false" showErrorMessage="false" showInputMessage="false" sqref="I96" type="list">
      <formula1>'10_LISTS_SETTINGS'!$M$5:$M$9</formula1>
      <formula2>0</formula2>
    </dataValidation>
    <dataValidation allowBlank="true" errorStyle="stop" operator="between" showDropDown="false" showErrorMessage="false" showInputMessage="false" sqref="J96" type="list">
      <formula1>'10_LISTS_SETTINGS'!$M$5:$M$9</formula1>
      <formula2>0</formula2>
    </dataValidation>
    <dataValidation allowBlank="true" errorStyle="stop" operator="between" showDropDown="false" showErrorMessage="false" showInputMessage="false" sqref="K96" type="list">
      <formula1>'10_LISTS_SETTINGS'!$M$5:$M$9</formula1>
      <formula2>0</formula2>
    </dataValidation>
    <dataValidation allowBlank="true" errorStyle="stop" operator="between" showDropDown="false" showErrorMessage="false" showInputMessage="false" sqref="L96" type="list">
      <formula1>'10_LISTS_SETTINGS'!$M$5:$M$9</formula1>
      <formula2>0</formula2>
    </dataValidation>
    <dataValidation allowBlank="true" errorStyle="stop" operator="between" showDropDown="false" showErrorMessage="false" showInputMessage="false" sqref="M96" type="list">
      <formula1>'10_LISTS_SETTINGS'!$M$5:$M$9</formula1>
      <formula2>0</formula2>
    </dataValidation>
    <dataValidation allowBlank="true" errorStyle="stop" operator="between" showDropDown="false" showErrorMessage="false" showInputMessage="false" sqref="N96" type="list">
      <formula1>'10_LISTS_SETTINGS'!$M$5:$M$9</formula1>
      <formula2>0</formula2>
    </dataValidation>
    <dataValidation allowBlank="true" errorStyle="stop" operator="between" showDropDown="false" showErrorMessage="false" showInputMessage="false" sqref="O96" type="list">
      <formula1>'10_LISTS_SETTINGS'!$M$5:$M$9</formula1>
      <formula2>0</formula2>
    </dataValidation>
    <dataValidation allowBlank="true" errorStyle="stop" operator="between" showDropDown="false" showErrorMessage="false" showInputMessage="false" sqref="P96" type="list">
      <formula1>'10_LISTS_SETTINGS'!$M$5:$M$9</formula1>
      <formula2>0</formula2>
    </dataValidation>
    <dataValidation allowBlank="true" errorStyle="stop" operator="between" showDropDown="false" showErrorMessage="false" showInputMessage="false" sqref="Q96" type="list">
      <formula1>'10_LISTS_SETTINGS'!$M$5:$M$9</formula1>
      <formula2>0</formula2>
    </dataValidation>
    <dataValidation allowBlank="true" errorStyle="stop" operator="between" showDropDown="false" showErrorMessage="false" showInputMessage="false" sqref="R96" type="list">
      <formula1>'10_LISTS_SETTINGS'!$M$5:$M$9</formula1>
      <formula2>0</formula2>
    </dataValidation>
    <dataValidation allowBlank="true" errorStyle="stop" operator="between" showDropDown="false" showErrorMessage="false" showInputMessage="false" sqref="S96" type="list">
      <formula1>'10_LISTS_SETTINGS'!$M$5:$M$9</formula1>
      <formula2>0</formula2>
    </dataValidation>
    <dataValidation allowBlank="true" errorStyle="stop" operator="between" showDropDown="false" showErrorMessage="false" showInputMessage="false" sqref="T96" type="list">
      <formula1>'10_LISTS_SETTINGS'!$M$5:$M$9</formula1>
      <formula2>0</formula2>
    </dataValidation>
    <dataValidation allowBlank="true" errorStyle="stop" operator="between" showDropDown="false" showErrorMessage="false" showInputMessage="false" sqref="D96" type="list">
      <formula1>'10_LISTS_SETTINGS'!$K$5:$K$7</formula1>
      <formula2>0</formula2>
    </dataValidation>
    <dataValidation allowBlank="true" errorStyle="stop" operator="between" showDropDown="false" showErrorMessage="false" showInputMessage="false" sqref="F97" type="list">
      <formula1>'10_LISTS_SETTINGS'!$M$5:$M$9</formula1>
      <formula2>0</formula2>
    </dataValidation>
    <dataValidation allowBlank="true" errorStyle="stop" operator="between" showDropDown="false" showErrorMessage="false" showInputMessage="false" sqref="G97" type="list">
      <formula1>'10_LISTS_SETTINGS'!$M$5:$M$9</formula1>
      <formula2>0</formula2>
    </dataValidation>
    <dataValidation allowBlank="true" errorStyle="stop" operator="between" showDropDown="false" showErrorMessage="false" showInputMessage="false" sqref="H97" type="list">
      <formula1>'10_LISTS_SETTINGS'!$M$5:$M$9</formula1>
      <formula2>0</formula2>
    </dataValidation>
    <dataValidation allowBlank="true" errorStyle="stop" operator="between" showDropDown="false" showErrorMessage="false" showInputMessage="false" sqref="I97" type="list">
      <formula1>'10_LISTS_SETTINGS'!$M$5:$M$9</formula1>
      <formula2>0</formula2>
    </dataValidation>
    <dataValidation allowBlank="true" errorStyle="stop" operator="between" showDropDown="false" showErrorMessage="false" showInputMessage="false" sqref="J97" type="list">
      <formula1>'10_LISTS_SETTINGS'!$M$5:$M$9</formula1>
      <formula2>0</formula2>
    </dataValidation>
    <dataValidation allowBlank="true" errorStyle="stop" operator="between" showDropDown="false" showErrorMessage="false" showInputMessage="false" sqref="K97" type="list">
      <formula1>'10_LISTS_SETTINGS'!$M$5:$M$9</formula1>
      <formula2>0</formula2>
    </dataValidation>
    <dataValidation allowBlank="true" errorStyle="stop" operator="between" showDropDown="false" showErrorMessage="false" showInputMessage="false" sqref="L97" type="list">
      <formula1>'10_LISTS_SETTINGS'!$M$5:$M$9</formula1>
      <formula2>0</formula2>
    </dataValidation>
    <dataValidation allowBlank="true" errorStyle="stop" operator="between" showDropDown="false" showErrorMessage="false" showInputMessage="false" sqref="M97" type="list">
      <formula1>'10_LISTS_SETTINGS'!$M$5:$M$9</formula1>
      <formula2>0</formula2>
    </dataValidation>
    <dataValidation allowBlank="true" errorStyle="stop" operator="between" showDropDown="false" showErrorMessage="false" showInputMessage="false" sqref="N97" type="list">
      <formula1>'10_LISTS_SETTINGS'!$M$5:$M$9</formula1>
      <formula2>0</formula2>
    </dataValidation>
    <dataValidation allowBlank="true" errorStyle="stop" operator="between" showDropDown="false" showErrorMessage="false" showInputMessage="false" sqref="O97" type="list">
      <formula1>'10_LISTS_SETTINGS'!$M$5:$M$9</formula1>
      <formula2>0</formula2>
    </dataValidation>
    <dataValidation allowBlank="true" errorStyle="stop" operator="between" showDropDown="false" showErrorMessage="false" showInputMessage="false" sqref="P97" type="list">
      <formula1>'10_LISTS_SETTINGS'!$M$5:$M$9</formula1>
      <formula2>0</formula2>
    </dataValidation>
    <dataValidation allowBlank="true" errorStyle="stop" operator="between" showDropDown="false" showErrorMessage="false" showInputMessage="false" sqref="Q97" type="list">
      <formula1>'10_LISTS_SETTINGS'!$M$5:$M$9</formula1>
      <formula2>0</formula2>
    </dataValidation>
    <dataValidation allowBlank="true" errorStyle="stop" operator="between" showDropDown="false" showErrorMessage="false" showInputMessage="false" sqref="R97" type="list">
      <formula1>'10_LISTS_SETTINGS'!$M$5:$M$9</formula1>
      <formula2>0</formula2>
    </dataValidation>
    <dataValidation allowBlank="true" errorStyle="stop" operator="between" showDropDown="false" showErrorMessage="false" showInputMessage="false" sqref="S97" type="list">
      <formula1>'10_LISTS_SETTINGS'!$M$5:$M$9</formula1>
      <formula2>0</formula2>
    </dataValidation>
    <dataValidation allowBlank="true" errorStyle="stop" operator="between" showDropDown="false" showErrorMessage="false" showInputMessage="false" sqref="T97" type="list">
      <formula1>'10_LISTS_SETTINGS'!$M$5:$M$9</formula1>
      <formula2>0</formula2>
    </dataValidation>
    <dataValidation allowBlank="true" errorStyle="stop" operator="between" showDropDown="false" showErrorMessage="false" showInputMessage="false" sqref="D97" type="list">
      <formula1>'10_LISTS_SETTINGS'!$K$5:$K$7</formula1>
      <formula2>0</formula2>
    </dataValidation>
    <dataValidation allowBlank="true" errorStyle="stop" operator="between" showDropDown="false" showErrorMessage="false" showInputMessage="false" sqref="F98" type="list">
      <formula1>'10_LISTS_SETTINGS'!$M$5:$M$9</formula1>
      <formula2>0</formula2>
    </dataValidation>
    <dataValidation allowBlank="true" errorStyle="stop" operator="between" showDropDown="false" showErrorMessage="false" showInputMessage="false" sqref="G98" type="list">
      <formula1>'10_LISTS_SETTINGS'!$M$5:$M$9</formula1>
      <formula2>0</formula2>
    </dataValidation>
    <dataValidation allowBlank="true" errorStyle="stop" operator="between" showDropDown="false" showErrorMessage="false" showInputMessage="false" sqref="H98" type="list">
      <formula1>'10_LISTS_SETTINGS'!$M$5:$M$9</formula1>
      <formula2>0</formula2>
    </dataValidation>
    <dataValidation allowBlank="true" errorStyle="stop" operator="between" showDropDown="false" showErrorMessage="false" showInputMessage="false" sqref="I98" type="list">
      <formula1>'10_LISTS_SETTINGS'!$M$5:$M$9</formula1>
      <formula2>0</formula2>
    </dataValidation>
    <dataValidation allowBlank="true" errorStyle="stop" operator="between" showDropDown="false" showErrorMessage="false" showInputMessage="false" sqref="J98" type="list">
      <formula1>'10_LISTS_SETTINGS'!$M$5:$M$9</formula1>
      <formula2>0</formula2>
    </dataValidation>
    <dataValidation allowBlank="true" errorStyle="stop" operator="between" showDropDown="false" showErrorMessage="false" showInputMessage="false" sqref="K98" type="list">
      <formula1>'10_LISTS_SETTINGS'!$M$5:$M$9</formula1>
      <formula2>0</formula2>
    </dataValidation>
    <dataValidation allowBlank="true" errorStyle="stop" operator="between" showDropDown="false" showErrorMessage="false" showInputMessage="false" sqref="L98" type="list">
      <formula1>'10_LISTS_SETTINGS'!$M$5:$M$9</formula1>
      <formula2>0</formula2>
    </dataValidation>
    <dataValidation allowBlank="true" errorStyle="stop" operator="between" showDropDown="false" showErrorMessage="false" showInputMessage="false" sqref="M98" type="list">
      <formula1>'10_LISTS_SETTINGS'!$M$5:$M$9</formula1>
      <formula2>0</formula2>
    </dataValidation>
    <dataValidation allowBlank="true" errorStyle="stop" operator="between" showDropDown="false" showErrorMessage="false" showInputMessage="false" sqref="N98" type="list">
      <formula1>'10_LISTS_SETTINGS'!$M$5:$M$9</formula1>
      <formula2>0</formula2>
    </dataValidation>
    <dataValidation allowBlank="true" errorStyle="stop" operator="between" showDropDown="false" showErrorMessage="false" showInputMessage="false" sqref="O98" type="list">
      <formula1>'10_LISTS_SETTINGS'!$M$5:$M$9</formula1>
      <formula2>0</formula2>
    </dataValidation>
    <dataValidation allowBlank="true" errorStyle="stop" operator="between" showDropDown="false" showErrorMessage="false" showInputMessage="false" sqref="P98" type="list">
      <formula1>'10_LISTS_SETTINGS'!$M$5:$M$9</formula1>
      <formula2>0</formula2>
    </dataValidation>
    <dataValidation allowBlank="true" errorStyle="stop" operator="between" showDropDown="false" showErrorMessage="false" showInputMessage="false" sqref="Q98" type="list">
      <formula1>'10_LISTS_SETTINGS'!$M$5:$M$9</formula1>
      <formula2>0</formula2>
    </dataValidation>
    <dataValidation allowBlank="true" errorStyle="stop" operator="between" showDropDown="false" showErrorMessage="false" showInputMessage="false" sqref="R98" type="list">
      <formula1>'10_LISTS_SETTINGS'!$M$5:$M$9</formula1>
      <formula2>0</formula2>
    </dataValidation>
    <dataValidation allowBlank="true" errorStyle="stop" operator="between" showDropDown="false" showErrorMessage="false" showInputMessage="false" sqref="S98" type="list">
      <formula1>'10_LISTS_SETTINGS'!$M$5:$M$9</formula1>
      <formula2>0</formula2>
    </dataValidation>
    <dataValidation allowBlank="true" errorStyle="stop" operator="between" showDropDown="false" showErrorMessage="false" showInputMessage="false" sqref="T98" type="list">
      <formula1>'10_LISTS_SETTINGS'!$M$5:$M$9</formula1>
      <formula2>0</formula2>
    </dataValidation>
    <dataValidation allowBlank="true" errorStyle="stop" operator="between" showDropDown="false" showErrorMessage="false" showInputMessage="false" sqref="D98" type="list">
      <formula1>'10_LISTS_SETTINGS'!$K$5:$K$7</formula1>
      <formula2>0</formula2>
    </dataValidation>
    <dataValidation allowBlank="true" errorStyle="stop" operator="between" showDropDown="false" showErrorMessage="false" showInputMessage="false" sqref="F99" type="list">
      <formula1>'10_LISTS_SETTINGS'!$M$5:$M$9</formula1>
      <formula2>0</formula2>
    </dataValidation>
    <dataValidation allowBlank="true" errorStyle="stop" operator="between" showDropDown="false" showErrorMessage="false" showInputMessage="false" sqref="G99" type="list">
      <formula1>'10_LISTS_SETTINGS'!$M$5:$M$9</formula1>
      <formula2>0</formula2>
    </dataValidation>
    <dataValidation allowBlank="true" errorStyle="stop" operator="between" showDropDown="false" showErrorMessage="false" showInputMessage="false" sqref="H99" type="list">
      <formula1>'10_LISTS_SETTINGS'!$M$5:$M$9</formula1>
      <formula2>0</formula2>
    </dataValidation>
    <dataValidation allowBlank="true" errorStyle="stop" operator="between" showDropDown="false" showErrorMessage="false" showInputMessage="false" sqref="I99" type="list">
      <formula1>'10_LISTS_SETTINGS'!$M$5:$M$9</formula1>
      <formula2>0</formula2>
    </dataValidation>
    <dataValidation allowBlank="true" errorStyle="stop" operator="between" showDropDown="false" showErrorMessage="false" showInputMessage="false" sqref="J99" type="list">
      <formula1>'10_LISTS_SETTINGS'!$M$5:$M$9</formula1>
      <formula2>0</formula2>
    </dataValidation>
    <dataValidation allowBlank="true" errorStyle="stop" operator="between" showDropDown="false" showErrorMessage="false" showInputMessage="false" sqref="K99" type="list">
      <formula1>'10_LISTS_SETTINGS'!$M$5:$M$9</formula1>
      <formula2>0</formula2>
    </dataValidation>
    <dataValidation allowBlank="true" errorStyle="stop" operator="between" showDropDown="false" showErrorMessage="false" showInputMessage="false" sqref="L99" type="list">
      <formula1>'10_LISTS_SETTINGS'!$M$5:$M$9</formula1>
      <formula2>0</formula2>
    </dataValidation>
    <dataValidation allowBlank="true" errorStyle="stop" operator="between" showDropDown="false" showErrorMessage="false" showInputMessage="false" sqref="M99" type="list">
      <formula1>'10_LISTS_SETTINGS'!$M$5:$M$9</formula1>
      <formula2>0</formula2>
    </dataValidation>
    <dataValidation allowBlank="true" errorStyle="stop" operator="between" showDropDown="false" showErrorMessage="false" showInputMessage="false" sqref="N99" type="list">
      <formula1>'10_LISTS_SETTINGS'!$M$5:$M$9</formula1>
      <formula2>0</formula2>
    </dataValidation>
    <dataValidation allowBlank="true" errorStyle="stop" operator="between" showDropDown="false" showErrorMessage="false" showInputMessage="false" sqref="O99" type="list">
      <formula1>'10_LISTS_SETTINGS'!$M$5:$M$9</formula1>
      <formula2>0</formula2>
    </dataValidation>
    <dataValidation allowBlank="true" errorStyle="stop" operator="between" showDropDown="false" showErrorMessage="false" showInputMessage="false" sqref="P99" type="list">
      <formula1>'10_LISTS_SETTINGS'!$M$5:$M$9</formula1>
      <formula2>0</formula2>
    </dataValidation>
    <dataValidation allowBlank="true" errorStyle="stop" operator="between" showDropDown="false" showErrorMessage="false" showInputMessage="false" sqref="Q99" type="list">
      <formula1>'10_LISTS_SETTINGS'!$M$5:$M$9</formula1>
      <formula2>0</formula2>
    </dataValidation>
    <dataValidation allowBlank="true" errorStyle="stop" operator="between" showDropDown="false" showErrorMessage="false" showInputMessage="false" sqref="R99" type="list">
      <formula1>'10_LISTS_SETTINGS'!$M$5:$M$9</formula1>
      <formula2>0</formula2>
    </dataValidation>
    <dataValidation allowBlank="true" errorStyle="stop" operator="between" showDropDown="false" showErrorMessage="false" showInputMessage="false" sqref="S99" type="list">
      <formula1>'10_LISTS_SETTINGS'!$M$5:$M$9</formula1>
      <formula2>0</formula2>
    </dataValidation>
    <dataValidation allowBlank="true" errorStyle="stop" operator="between" showDropDown="false" showErrorMessage="false" showInputMessage="false" sqref="T99" type="list">
      <formula1>'10_LISTS_SETTINGS'!$M$5:$M$9</formula1>
      <formula2>0</formula2>
    </dataValidation>
    <dataValidation allowBlank="true" errorStyle="stop" operator="between" showDropDown="false" showErrorMessage="false" showInputMessage="false" sqref="D99" type="list">
      <formula1>'10_LISTS_SETTINGS'!$K$5:$K$7</formula1>
      <formula2>0</formula2>
    </dataValidation>
    <dataValidation allowBlank="true" errorStyle="stop" operator="between" showDropDown="false" showErrorMessage="false" showInputMessage="false" sqref="F100" type="list">
      <formula1>'10_LISTS_SETTINGS'!$M$5:$M$9</formula1>
      <formula2>0</formula2>
    </dataValidation>
    <dataValidation allowBlank="true" errorStyle="stop" operator="between" showDropDown="false" showErrorMessage="false" showInputMessage="false" sqref="G100" type="list">
      <formula1>'10_LISTS_SETTINGS'!$M$5:$M$9</formula1>
      <formula2>0</formula2>
    </dataValidation>
    <dataValidation allowBlank="true" errorStyle="stop" operator="between" showDropDown="false" showErrorMessage="false" showInputMessage="false" sqref="H100" type="list">
      <formula1>'10_LISTS_SETTINGS'!$M$5:$M$9</formula1>
      <formula2>0</formula2>
    </dataValidation>
    <dataValidation allowBlank="true" errorStyle="stop" operator="between" showDropDown="false" showErrorMessage="false" showInputMessage="false" sqref="I100" type="list">
      <formula1>'10_LISTS_SETTINGS'!$M$5:$M$9</formula1>
      <formula2>0</formula2>
    </dataValidation>
    <dataValidation allowBlank="true" errorStyle="stop" operator="between" showDropDown="false" showErrorMessage="false" showInputMessage="false" sqref="J100" type="list">
      <formula1>'10_LISTS_SETTINGS'!$M$5:$M$9</formula1>
      <formula2>0</formula2>
    </dataValidation>
    <dataValidation allowBlank="true" errorStyle="stop" operator="between" showDropDown="false" showErrorMessage="false" showInputMessage="false" sqref="K100" type="list">
      <formula1>'10_LISTS_SETTINGS'!$M$5:$M$9</formula1>
      <formula2>0</formula2>
    </dataValidation>
    <dataValidation allowBlank="true" errorStyle="stop" operator="between" showDropDown="false" showErrorMessage="false" showInputMessage="false" sqref="L100" type="list">
      <formula1>'10_LISTS_SETTINGS'!$M$5:$M$9</formula1>
      <formula2>0</formula2>
    </dataValidation>
    <dataValidation allowBlank="true" errorStyle="stop" operator="between" showDropDown="false" showErrorMessage="false" showInputMessage="false" sqref="M100" type="list">
      <formula1>'10_LISTS_SETTINGS'!$M$5:$M$9</formula1>
      <formula2>0</formula2>
    </dataValidation>
    <dataValidation allowBlank="true" errorStyle="stop" operator="between" showDropDown="false" showErrorMessage="false" showInputMessage="false" sqref="N100" type="list">
      <formula1>'10_LISTS_SETTINGS'!$M$5:$M$9</formula1>
      <formula2>0</formula2>
    </dataValidation>
    <dataValidation allowBlank="true" errorStyle="stop" operator="between" showDropDown="false" showErrorMessage="false" showInputMessage="false" sqref="O100" type="list">
      <formula1>'10_LISTS_SETTINGS'!$M$5:$M$9</formula1>
      <formula2>0</formula2>
    </dataValidation>
    <dataValidation allowBlank="true" errorStyle="stop" operator="between" showDropDown="false" showErrorMessage="false" showInputMessage="false" sqref="P100" type="list">
      <formula1>'10_LISTS_SETTINGS'!$M$5:$M$9</formula1>
      <formula2>0</formula2>
    </dataValidation>
    <dataValidation allowBlank="true" errorStyle="stop" operator="between" showDropDown="false" showErrorMessage="false" showInputMessage="false" sqref="Q100" type="list">
      <formula1>'10_LISTS_SETTINGS'!$M$5:$M$9</formula1>
      <formula2>0</formula2>
    </dataValidation>
    <dataValidation allowBlank="true" errorStyle="stop" operator="between" showDropDown="false" showErrorMessage="false" showInputMessage="false" sqref="R100" type="list">
      <formula1>'10_LISTS_SETTINGS'!$M$5:$M$9</formula1>
      <formula2>0</formula2>
    </dataValidation>
    <dataValidation allowBlank="true" errorStyle="stop" operator="between" showDropDown="false" showErrorMessage="false" showInputMessage="false" sqref="S100" type="list">
      <formula1>'10_LISTS_SETTINGS'!$M$5:$M$9</formula1>
      <formula2>0</formula2>
    </dataValidation>
    <dataValidation allowBlank="true" errorStyle="stop" operator="between" showDropDown="false" showErrorMessage="false" showInputMessage="false" sqref="T100" type="list">
      <formula1>'10_LISTS_SETTINGS'!$M$5:$M$9</formula1>
      <formula2>0</formula2>
    </dataValidation>
    <dataValidation allowBlank="true" errorStyle="stop" operator="between" showDropDown="false" showErrorMessage="false" showInputMessage="false" sqref="D100" type="list">
      <formula1>'10_LISTS_SETTINGS'!$K$5:$K$7</formula1>
      <formula2>0</formula2>
    </dataValidation>
    <dataValidation allowBlank="true" errorStyle="stop" operator="between" showDropDown="false" showErrorMessage="false" showInputMessage="false" sqref="F101" type="list">
      <formula1>'10_LISTS_SETTINGS'!$M$5:$M$9</formula1>
      <formula2>0</formula2>
    </dataValidation>
    <dataValidation allowBlank="true" errorStyle="stop" operator="between" showDropDown="false" showErrorMessage="false" showInputMessage="false" sqref="G101" type="list">
      <formula1>'10_LISTS_SETTINGS'!$M$5:$M$9</formula1>
      <formula2>0</formula2>
    </dataValidation>
    <dataValidation allowBlank="true" errorStyle="stop" operator="between" showDropDown="false" showErrorMessage="false" showInputMessage="false" sqref="H101" type="list">
      <formula1>'10_LISTS_SETTINGS'!$M$5:$M$9</formula1>
      <formula2>0</formula2>
    </dataValidation>
    <dataValidation allowBlank="true" errorStyle="stop" operator="between" showDropDown="false" showErrorMessage="false" showInputMessage="false" sqref="I101" type="list">
      <formula1>'10_LISTS_SETTINGS'!$M$5:$M$9</formula1>
      <formula2>0</formula2>
    </dataValidation>
    <dataValidation allowBlank="true" errorStyle="stop" operator="between" showDropDown="false" showErrorMessage="false" showInputMessage="false" sqref="J101" type="list">
      <formula1>'10_LISTS_SETTINGS'!$M$5:$M$9</formula1>
      <formula2>0</formula2>
    </dataValidation>
    <dataValidation allowBlank="true" errorStyle="stop" operator="between" showDropDown="false" showErrorMessage="false" showInputMessage="false" sqref="K101" type="list">
      <formula1>'10_LISTS_SETTINGS'!$M$5:$M$9</formula1>
      <formula2>0</formula2>
    </dataValidation>
    <dataValidation allowBlank="true" errorStyle="stop" operator="between" showDropDown="false" showErrorMessage="false" showInputMessage="false" sqref="L101" type="list">
      <formula1>'10_LISTS_SETTINGS'!$M$5:$M$9</formula1>
      <formula2>0</formula2>
    </dataValidation>
    <dataValidation allowBlank="true" errorStyle="stop" operator="between" showDropDown="false" showErrorMessage="false" showInputMessage="false" sqref="M101" type="list">
      <formula1>'10_LISTS_SETTINGS'!$M$5:$M$9</formula1>
      <formula2>0</formula2>
    </dataValidation>
    <dataValidation allowBlank="true" errorStyle="stop" operator="between" showDropDown="false" showErrorMessage="false" showInputMessage="false" sqref="N101" type="list">
      <formula1>'10_LISTS_SETTINGS'!$M$5:$M$9</formula1>
      <formula2>0</formula2>
    </dataValidation>
    <dataValidation allowBlank="true" errorStyle="stop" operator="between" showDropDown="false" showErrorMessage="false" showInputMessage="false" sqref="O101" type="list">
      <formula1>'10_LISTS_SETTINGS'!$M$5:$M$9</formula1>
      <formula2>0</formula2>
    </dataValidation>
    <dataValidation allowBlank="true" errorStyle="stop" operator="between" showDropDown="false" showErrorMessage="false" showInputMessage="false" sqref="P101" type="list">
      <formula1>'10_LISTS_SETTINGS'!$M$5:$M$9</formula1>
      <formula2>0</formula2>
    </dataValidation>
    <dataValidation allowBlank="true" errorStyle="stop" operator="between" showDropDown="false" showErrorMessage="false" showInputMessage="false" sqref="Q101" type="list">
      <formula1>'10_LISTS_SETTINGS'!$M$5:$M$9</formula1>
      <formula2>0</formula2>
    </dataValidation>
    <dataValidation allowBlank="true" errorStyle="stop" operator="between" showDropDown="false" showErrorMessage="false" showInputMessage="false" sqref="R101" type="list">
      <formula1>'10_LISTS_SETTINGS'!$M$5:$M$9</formula1>
      <formula2>0</formula2>
    </dataValidation>
    <dataValidation allowBlank="true" errorStyle="stop" operator="between" showDropDown="false" showErrorMessage="false" showInputMessage="false" sqref="S101" type="list">
      <formula1>'10_LISTS_SETTINGS'!$M$5:$M$9</formula1>
      <formula2>0</formula2>
    </dataValidation>
    <dataValidation allowBlank="true" errorStyle="stop" operator="between" showDropDown="false" showErrorMessage="false" showInputMessage="false" sqref="T101" type="list">
      <formula1>'10_LISTS_SETTINGS'!$M$5:$M$9</formula1>
      <formula2>0</formula2>
    </dataValidation>
    <dataValidation allowBlank="true" errorStyle="stop" operator="between" showDropDown="false" showErrorMessage="false" showInputMessage="false" sqref="D101" type="list">
      <formula1>'10_LISTS_SETTINGS'!$K$5:$K$7</formula1>
      <formula2>0</formula2>
    </dataValidation>
    <dataValidation allowBlank="true" errorStyle="stop" operator="between" showDropDown="false" showErrorMessage="false" showInputMessage="false" sqref="F102" type="list">
      <formula1>'10_LISTS_SETTINGS'!$M$5:$M$9</formula1>
      <formula2>0</formula2>
    </dataValidation>
    <dataValidation allowBlank="true" errorStyle="stop" operator="between" showDropDown="false" showErrorMessage="false" showInputMessage="false" sqref="G102" type="list">
      <formula1>'10_LISTS_SETTINGS'!$M$5:$M$9</formula1>
      <formula2>0</formula2>
    </dataValidation>
    <dataValidation allowBlank="true" errorStyle="stop" operator="between" showDropDown="false" showErrorMessage="false" showInputMessage="false" sqref="H102" type="list">
      <formula1>'10_LISTS_SETTINGS'!$M$5:$M$9</formula1>
      <formula2>0</formula2>
    </dataValidation>
    <dataValidation allowBlank="true" errorStyle="stop" operator="between" showDropDown="false" showErrorMessage="false" showInputMessage="false" sqref="I102" type="list">
      <formula1>'10_LISTS_SETTINGS'!$M$5:$M$9</formula1>
      <formula2>0</formula2>
    </dataValidation>
    <dataValidation allowBlank="true" errorStyle="stop" operator="between" showDropDown="false" showErrorMessage="false" showInputMessage="false" sqref="J102" type="list">
      <formula1>'10_LISTS_SETTINGS'!$M$5:$M$9</formula1>
      <formula2>0</formula2>
    </dataValidation>
    <dataValidation allowBlank="true" errorStyle="stop" operator="between" showDropDown="false" showErrorMessage="false" showInputMessage="false" sqref="K102" type="list">
      <formula1>'10_LISTS_SETTINGS'!$M$5:$M$9</formula1>
      <formula2>0</formula2>
    </dataValidation>
    <dataValidation allowBlank="true" errorStyle="stop" operator="between" showDropDown="false" showErrorMessage="false" showInputMessage="false" sqref="L102" type="list">
      <formula1>'10_LISTS_SETTINGS'!$M$5:$M$9</formula1>
      <formula2>0</formula2>
    </dataValidation>
    <dataValidation allowBlank="true" errorStyle="stop" operator="between" showDropDown="false" showErrorMessage="false" showInputMessage="false" sqref="M102" type="list">
      <formula1>'10_LISTS_SETTINGS'!$M$5:$M$9</formula1>
      <formula2>0</formula2>
    </dataValidation>
    <dataValidation allowBlank="true" errorStyle="stop" operator="between" showDropDown="false" showErrorMessage="false" showInputMessage="false" sqref="N102" type="list">
      <formula1>'10_LISTS_SETTINGS'!$M$5:$M$9</formula1>
      <formula2>0</formula2>
    </dataValidation>
    <dataValidation allowBlank="true" errorStyle="stop" operator="between" showDropDown="false" showErrorMessage="false" showInputMessage="false" sqref="O102" type="list">
      <formula1>'10_LISTS_SETTINGS'!$M$5:$M$9</formula1>
      <formula2>0</formula2>
    </dataValidation>
    <dataValidation allowBlank="true" errorStyle="stop" operator="between" showDropDown="false" showErrorMessage="false" showInputMessage="false" sqref="P102" type="list">
      <formula1>'10_LISTS_SETTINGS'!$M$5:$M$9</formula1>
      <formula2>0</formula2>
    </dataValidation>
    <dataValidation allowBlank="true" errorStyle="stop" operator="between" showDropDown="false" showErrorMessage="false" showInputMessage="false" sqref="Q102" type="list">
      <formula1>'10_LISTS_SETTINGS'!$M$5:$M$9</formula1>
      <formula2>0</formula2>
    </dataValidation>
    <dataValidation allowBlank="true" errorStyle="stop" operator="between" showDropDown="false" showErrorMessage="false" showInputMessage="false" sqref="R102" type="list">
      <formula1>'10_LISTS_SETTINGS'!$M$5:$M$9</formula1>
      <formula2>0</formula2>
    </dataValidation>
    <dataValidation allowBlank="true" errorStyle="stop" operator="between" showDropDown="false" showErrorMessage="false" showInputMessage="false" sqref="S102" type="list">
      <formula1>'10_LISTS_SETTINGS'!$M$5:$M$9</formula1>
      <formula2>0</formula2>
    </dataValidation>
    <dataValidation allowBlank="true" errorStyle="stop" operator="between" showDropDown="false" showErrorMessage="false" showInputMessage="false" sqref="T102" type="list">
      <formula1>'10_LISTS_SETTINGS'!$M$5:$M$9</formula1>
      <formula2>0</formula2>
    </dataValidation>
    <dataValidation allowBlank="true" errorStyle="stop" operator="between" showDropDown="false" showErrorMessage="false" showInputMessage="false" sqref="D102" type="list">
      <formula1>'10_LISTS_SETTINGS'!$K$5:$K$7</formula1>
      <formula2>0</formula2>
    </dataValidation>
    <dataValidation allowBlank="true" errorStyle="stop" operator="between" showDropDown="false" showErrorMessage="false" showInputMessage="false" sqref="F103" type="list">
      <formula1>'10_LISTS_SETTINGS'!$M$5:$M$9</formula1>
      <formula2>0</formula2>
    </dataValidation>
    <dataValidation allowBlank="true" errorStyle="stop" operator="between" showDropDown="false" showErrorMessage="false" showInputMessage="false" sqref="G103" type="list">
      <formula1>'10_LISTS_SETTINGS'!$M$5:$M$9</formula1>
      <formula2>0</formula2>
    </dataValidation>
    <dataValidation allowBlank="true" errorStyle="stop" operator="between" showDropDown="false" showErrorMessage="false" showInputMessage="false" sqref="H103" type="list">
      <formula1>'10_LISTS_SETTINGS'!$M$5:$M$9</formula1>
      <formula2>0</formula2>
    </dataValidation>
    <dataValidation allowBlank="true" errorStyle="stop" operator="between" showDropDown="false" showErrorMessage="false" showInputMessage="false" sqref="I103" type="list">
      <formula1>'10_LISTS_SETTINGS'!$M$5:$M$9</formula1>
      <formula2>0</formula2>
    </dataValidation>
    <dataValidation allowBlank="true" errorStyle="stop" operator="between" showDropDown="false" showErrorMessage="false" showInputMessage="false" sqref="J103" type="list">
      <formula1>'10_LISTS_SETTINGS'!$M$5:$M$9</formula1>
      <formula2>0</formula2>
    </dataValidation>
    <dataValidation allowBlank="true" errorStyle="stop" operator="between" showDropDown="false" showErrorMessage="false" showInputMessage="false" sqref="K103" type="list">
      <formula1>'10_LISTS_SETTINGS'!$M$5:$M$9</formula1>
      <formula2>0</formula2>
    </dataValidation>
    <dataValidation allowBlank="true" errorStyle="stop" operator="between" showDropDown="false" showErrorMessage="false" showInputMessage="false" sqref="L103" type="list">
      <formula1>'10_LISTS_SETTINGS'!$M$5:$M$9</formula1>
      <formula2>0</formula2>
    </dataValidation>
    <dataValidation allowBlank="true" errorStyle="stop" operator="between" showDropDown="false" showErrorMessage="false" showInputMessage="false" sqref="M103" type="list">
      <formula1>'10_LISTS_SETTINGS'!$M$5:$M$9</formula1>
      <formula2>0</formula2>
    </dataValidation>
    <dataValidation allowBlank="true" errorStyle="stop" operator="between" showDropDown="false" showErrorMessage="false" showInputMessage="false" sqref="N103" type="list">
      <formula1>'10_LISTS_SETTINGS'!$M$5:$M$9</formula1>
      <formula2>0</formula2>
    </dataValidation>
    <dataValidation allowBlank="true" errorStyle="stop" operator="between" showDropDown="false" showErrorMessage="false" showInputMessage="false" sqref="O103" type="list">
      <formula1>'10_LISTS_SETTINGS'!$M$5:$M$9</formula1>
      <formula2>0</formula2>
    </dataValidation>
    <dataValidation allowBlank="true" errorStyle="stop" operator="between" showDropDown="false" showErrorMessage="false" showInputMessage="false" sqref="P103" type="list">
      <formula1>'10_LISTS_SETTINGS'!$M$5:$M$9</formula1>
      <formula2>0</formula2>
    </dataValidation>
    <dataValidation allowBlank="true" errorStyle="stop" operator="between" showDropDown="false" showErrorMessage="false" showInputMessage="false" sqref="Q103" type="list">
      <formula1>'10_LISTS_SETTINGS'!$M$5:$M$9</formula1>
      <formula2>0</formula2>
    </dataValidation>
    <dataValidation allowBlank="true" errorStyle="stop" operator="between" showDropDown="false" showErrorMessage="false" showInputMessage="false" sqref="R103" type="list">
      <formula1>'10_LISTS_SETTINGS'!$M$5:$M$9</formula1>
      <formula2>0</formula2>
    </dataValidation>
    <dataValidation allowBlank="true" errorStyle="stop" operator="between" showDropDown="false" showErrorMessage="false" showInputMessage="false" sqref="S103" type="list">
      <formula1>'10_LISTS_SETTINGS'!$M$5:$M$9</formula1>
      <formula2>0</formula2>
    </dataValidation>
    <dataValidation allowBlank="true" errorStyle="stop" operator="between" showDropDown="false" showErrorMessage="false" showInputMessage="false" sqref="T103" type="list">
      <formula1>'10_LISTS_SETTINGS'!$M$5:$M$9</formula1>
      <formula2>0</formula2>
    </dataValidation>
    <dataValidation allowBlank="true" errorStyle="stop" operator="between" showDropDown="false" showErrorMessage="false" showInputMessage="false" sqref="D103" type="list">
      <formula1>'10_LISTS_SETTINGS'!$K$5:$K$7</formula1>
      <formula2>0</formula2>
    </dataValidation>
    <dataValidation allowBlank="true" errorStyle="stop" operator="between" showDropDown="false" showErrorMessage="false" showInputMessage="false" sqref="F104" type="list">
      <formula1>'10_LISTS_SETTINGS'!$M$5:$M$9</formula1>
      <formula2>0</formula2>
    </dataValidation>
    <dataValidation allowBlank="true" errorStyle="stop" operator="between" showDropDown="false" showErrorMessage="false" showInputMessage="false" sqref="G104" type="list">
      <formula1>'10_LISTS_SETTINGS'!$M$5:$M$9</formula1>
      <formula2>0</formula2>
    </dataValidation>
    <dataValidation allowBlank="true" errorStyle="stop" operator="between" showDropDown="false" showErrorMessage="false" showInputMessage="false" sqref="H104" type="list">
      <formula1>'10_LISTS_SETTINGS'!$M$5:$M$9</formula1>
      <formula2>0</formula2>
    </dataValidation>
    <dataValidation allowBlank="true" errorStyle="stop" operator="between" showDropDown="false" showErrorMessage="false" showInputMessage="false" sqref="I104" type="list">
      <formula1>'10_LISTS_SETTINGS'!$M$5:$M$9</formula1>
      <formula2>0</formula2>
    </dataValidation>
    <dataValidation allowBlank="true" errorStyle="stop" operator="between" showDropDown="false" showErrorMessage="false" showInputMessage="false" sqref="J104" type="list">
      <formula1>'10_LISTS_SETTINGS'!$M$5:$M$9</formula1>
      <formula2>0</formula2>
    </dataValidation>
    <dataValidation allowBlank="true" errorStyle="stop" operator="between" showDropDown="false" showErrorMessage="false" showInputMessage="false" sqref="K104" type="list">
      <formula1>'10_LISTS_SETTINGS'!$M$5:$M$9</formula1>
      <formula2>0</formula2>
    </dataValidation>
    <dataValidation allowBlank="true" errorStyle="stop" operator="between" showDropDown="false" showErrorMessage="false" showInputMessage="false" sqref="L104" type="list">
      <formula1>'10_LISTS_SETTINGS'!$M$5:$M$9</formula1>
      <formula2>0</formula2>
    </dataValidation>
    <dataValidation allowBlank="true" errorStyle="stop" operator="between" showDropDown="false" showErrorMessage="false" showInputMessage="false" sqref="M104" type="list">
      <formula1>'10_LISTS_SETTINGS'!$M$5:$M$9</formula1>
      <formula2>0</formula2>
    </dataValidation>
    <dataValidation allowBlank="true" errorStyle="stop" operator="between" showDropDown="false" showErrorMessage="false" showInputMessage="false" sqref="N104" type="list">
      <formula1>'10_LISTS_SETTINGS'!$M$5:$M$9</formula1>
      <formula2>0</formula2>
    </dataValidation>
    <dataValidation allowBlank="true" errorStyle="stop" operator="between" showDropDown="false" showErrorMessage="false" showInputMessage="false" sqref="O104" type="list">
      <formula1>'10_LISTS_SETTINGS'!$M$5:$M$9</formula1>
      <formula2>0</formula2>
    </dataValidation>
    <dataValidation allowBlank="true" errorStyle="stop" operator="between" showDropDown="false" showErrorMessage="false" showInputMessage="false" sqref="P104" type="list">
      <formula1>'10_LISTS_SETTINGS'!$M$5:$M$9</formula1>
      <formula2>0</formula2>
    </dataValidation>
    <dataValidation allowBlank="true" errorStyle="stop" operator="between" showDropDown="false" showErrorMessage="false" showInputMessage="false" sqref="Q104" type="list">
      <formula1>'10_LISTS_SETTINGS'!$M$5:$M$9</formula1>
      <formula2>0</formula2>
    </dataValidation>
    <dataValidation allowBlank="true" errorStyle="stop" operator="between" showDropDown="false" showErrorMessage="false" showInputMessage="false" sqref="R104" type="list">
      <formula1>'10_LISTS_SETTINGS'!$M$5:$M$9</formula1>
      <formula2>0</formula2>
    </dataValidation>
    <dataValidation allowBlank="true" errorStyle="stop" operator="between" showDropDown="false" showErrorMessage="false" showInputMessage="false" sqref="S104" type="list">
      <formula1>'10_LISTS_SETTINGS'!$M$5:$M$9</formula1>
      <formula2>0</formula2>
    </dataValidation>
    <dataValidation allowBlank="true" errorStyle="stop" operator="between" showDropDown="false" showErrorMessage="false" showInputMessage="false" sqref="T104" type="list">
      <formula1>'10_LISTS_SETTINGS'!$M$5:$M$9</formula1>
      <formula2>0</formula2>
    </dataValidation>
    <dataValidation allowBlank="true" errorStyle="stop" operator="between" showDropDown="false" showErrorMessage="false" showInputMessage="false" sqref="D104" type="list">
      <formula1>'10_LISTS_SETTINGS'!$K$5:$K$7</formula1>
      <formula2>0</formula2>
    </dataValidation>
    <dataValidation allowBlank="true" errorStyle="stop" operator="between" showDropDown="false" showErrorMessage="false" showInputMessage="false" sqref="F105" type="list">
      <formula1>'10_LISTS_SETTINGS'!$M$5:$M$9</formula1>
      <formula2>0</formula2>
    </dataValidation>
    <dataValidation allowBlank="true" errorStyle="stop" operator="between" showDropDown="false" showErrorMessage="false" showInputMessage="false" sqref="G105" type="list">
      <formula1>'10_LISTS_SETTINGS'!$M$5:$M$9</formula1>
      <formula2>0</formula2>
    </dataValidation>
    <dataValidation allowBlank="true" errorStyle="stop" operator="between" showDropDown="false" showErrorMessage="false" showInputMessage="false" sqref="H105" type="list">
      <formula1>'10_LISTS_SETTINGS'!$M$5:$M$9</formula1>
      <formula2>0</formula2>
    </dataValidation>
    <dataValidation allowBlank="true" errorStyle="stop" operator="between" showDropDown="false" showErrorMessage="false" showInputMessage="false" sqref="I105" type="list">
      <formula1>'10_LISTS_SETTINGS'!$M$5:$M$9</formula1>
      <formula2>0</formula2>
    </dataValidation>
    <dataValidation allowBlank="true" errorStyle="stop" operator="between" showDropDown="false" showErrorMessage="false" showInputMessage="false" sqref="J105" type="list">
      <formula1>'10_LISTS_SETTINGS'!$M$5:$M$9</formula1>
      <formula2>0</formula2>
    </dataValidation>
    <dataValidation allowBlank="true" errorStyle="stop" operator="between" showDropDown="false" showErrorMessage="false" showInputMessage="false" sqref="K105" type="list">
      <formula1>'10_LISTS_SETTINGS'!$M$5:$M$9</formula1>
      <formula2>0</formula2>
    </dataValidation>
    <dataValidation allowBlank="true" errorStyle="stop" operator="between" showDropDown="false" showErrorMessage="false" showInputMessage="false" sqref="L105" type="list">
      <formula1>'10_LISTS_SETTINGS'!$M$5:$M$9</formula1>
      <formula2>0</formula2>
    </dataValidation>
    <dataValidation allowBlank="true" errorStyle="stop" operator="between" showDropDown="false" showErrorMessage="false" showInputMessage="false" sqref="M105" type="list">
      <formula1>'10_LISTS_SETTINGS'!$M$5:$M$9</formula1>
      <formula2>0</formula2>
    </dataValidation>
    <dataValidation allowBlank="true" errorStyle="stop" operator="between" showDropDown="false" showErrorMessage="false" showInputMessage="false" sqref="N105" type="list">
      <formula1>'10_LISTS_SETTINGS'!$M$5:$M$9</formula1>
      <formula2>0</formula2>
    </dataValidation>
    <dataValidation allowBlank="true" errorStyle="stop" operator="between" showDropDown="false" showErrorMessage="false" showInputMessage="false" sqref="O105" type="list">
      <formula1>'10_LISTS_SETTINGS'!$M$5:$M$9</formula1>
      <formula2>0</formula2>
    </dataValidation>
    <dataValidation allowBlank="true" errorStyle="stop" operator="between" showDropDown="false" showErrorMessage="false" showInputMessage="false" sqref="P105" type="list">
      <formula1>'10_LISTS_SETTINGS'!$M$5:$M$9</formula1>
      <formula2>0</formula2>
    </dataValidation>
    <dataValidation allowBlank="true" errorStyle="stop" operator="between" showDropDown="false" showErrorMessage="false" showInputMessage="false" sqref="Q105" type="list">
      <formula1>'10_LISTS_SETTINGS'!$M$5:$M$9</formula1>
      <formula2>0</formula2>
    </dataValidation>
    <dataValidation allowBlank="true" errorStyle="stop" operator="between" showDropDown="false" showErrorMessage="false" showInputMessage="false" sqref="R105" type="list">
      <formula1>'10_LISTS_SETTINGS'!$M$5:$M$9</formula1>
      <formula2>0</formula2>
    </dataValidation>
    <dataValidation allowBlank="true" errorStyle="stop" operator="between" showDropDown="false" showErrorMessage="false" showInputMessage="false" sqref="S105" type="list">
      <formula1>'10_LISTS_SETTINGS'!$M$5:$M$9</formula1>
      <formula2>0</formula2>
    </dataValidation>
    <dataValidation allowBlank="true" errorStyle="stop" operator="between" showDropDown="false" showErrorMessage="false" showInputMessage="false" sqref="T105" type="list">
      <formula1>'10_LISTS_SETTINGS'!$M$5:$M$9</formula1>
      <formula2>0</formula2>
    </dataValidation>
    <dataValidation allowBlank="true" errorStyle="stop" operator="between" showDropDown="false" showErrorMessage="false" showInputMessage="false" sqref="D105" type="list">
      <formula1>'10_LISTS_SETTINGS'!$K$5:$K$7</formula1>
      <formula2>0</formula2>
    </dataValidation>
    <dataValidation allowBlank="true" errorStyle="stop" operator="between" showDropDown="false" showErrorMessage="false" showInputMessage="false" sqref="F106" type="list">
      <formula1>'10_LISTS_SETTINGS'!$M$5:$M$9</formula1>
      <formula2>0</formula2>
    </dataValidation>
    <dataValidation allowBlank="true" errorStyle="stop" operator="between" showDropDown="false" showErrorMessage="false" showInputMessage="false" sqref="G106" type="list">
      <formula1>'10_LISTS_SETTINGS'!$M$5:$M$9</formula1>
      <formula2>0</formula2>
    </dataValidation>
    <dataValidation allowBlank="true" errorStyle="stop" operator="between" showDropDown="false" showErrorMessage="false" showInputMessage="false" sqref="H106" type="list">
      <formula1>'10_LISTS_SETTINGS'!$M$5:$M$9</formula1>
      <formula2>0</formula2>
    </dataValidation>
    <dataValidation allowBlank="true" errorStyle="stop" operator="between" showDropDown="false" showErrorMessage="false" showInputMessage="false" sqref="I106" type="list">
      <formula1>'10_LISTS_SETTINGS'!$M$5:$M$9</formula1>
      <formula2>0</formula2>
    </dataValidation>
    <dataValidation allowBlank="true" errorStyle="stop" operator="between" showDropDown="false" showErrorMessage="false" showInputMessage="false" sqref="J106" type="list">
      <formula1>'10_LISTS_SETTINGS'!$M$5:$M$9</formula1>
      <formula2>0</formula2>
    </dataValidation>
    <dataValidation allowBlank="true" errorStyle="stop" operator="between" showDropDown="false" showErrorMessage="false" showInputMessage="false" sqref="K106" type="list">
      <formula1>'10_LISTS_SETTINGS'!$M$5:$M$9</formula1>
      <formula2>0</formula2>
    </dataValidation>
    <dataValidation allowBlank="true" errorStyle="stop" operator="between" showDropDown="false" showErrorMessage="false" showInputMessage="false" sqref="L106" type="list">
      <formula1>'10_LISTS_SETTINGS'!$M$5:$M$9</formula1>
      <formula2>0</formula2>
    </dataValidation>
    <dataValidation allowBlank="true" errorStyle="stop" operator="between" showDropDown="false" showErrorMessage="false" showInputMessage="false" sqref="M106" type="list">
      <formula1>'10_LISTS_SETTINGS'!$M$5:$M$9</formula1>
      <formula2>0</formula2>
    </dataValidation>
    <dataValidation allowBlank="true" errorStyle="stop" operator="between" showDropDown="false" showErrorMessage="false" showInputMessage="false" sqref="N106" type="list">
      <formula1>'10_LISTS_SETTINGS'!$M$5:$M$9</formula1>
      <formula2>0</formula2>
    </dataValidation>
    <dataValidation allowBlank="true" errorStyle="stop" operator="between" showDropDown="false" showErrorMessage="false" showInputMessage="false" sqref="O106" type="list">
      <formula1>'10_LISTS_SETTINGS'!$M$5:$M$9</formula1>
      <formula2>0</formula2>
    </dataValidation>
    <dataValidation allowBlank="true" errorStyle="stop" operator="between" showDropDown="false" showErrorMessage="false" showInputMessage="false" sqref="P106" type="list">
      <formula1>'10_LISTS_SETTINGS'!$M$5:$M$9</formula1>
      <formula2>0</formula2>
    </dataValidation>
    <dataValidation allowBlank="true" errorStyle="stop" operator="between" showDropDown="false" showErrorMessage="false" showInputMessage="false" sqref="Q106" type="list">
      <formula1>'10_LISTS_SETTINGS'!$M$5:$M$9</formula1>
      <formula2>0</formula2>
    </dataValidation>
    <dataValidation allowBlank="true" errorStyle="stop" operator="between" showDropDown="false" showErrorMessage="false" showInputMessage="false" sqref="R106" type="list">
      <formula1>'10_LISTS_SETTINGS'!$M$5:$M$9</formula1>
      <formula2>0</formula2>
    </dataValidation>
    <dataValidation allowBlank="true" errorStyle="stop" operator="between" showDropDown="false" showErrorMessage="false" showInputMessage="false" sqref="S106" type="list">
      <formula1>'10_LISTS_SETTINGS'!$M$5:$M$9</formula1>
      <formula2>0</formula2>
    </dataValidation>
    <dataValidation allowBlank="true" errorStyle="stop" operator="between" showDropDown="false" showErrorMessage="false" showInputMessage="false" sqref="T106" type="list">
      <formula1>'10_LISTS_SETTINGS'!$M$5:$M$9</formula1>
      <formula2>0</formula2>
    </dataValidation>
    <dataValidation allowBlank="true" errorStyle="stop" operator="between" showDropDown="false" showErrorMessage="false" showInputMessage="false" sqref="D106" type="list">
      <formula1>'10_LISTS_SETTINGS'!$K$5:$K$7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20"/>
  </cols>
  <sheetData>
    <row r="1" customFormat="false" ht="33.75" hidden="false" customHeight="true" outlineLevel="0" collapsed="false">
      <c r="A1" s="17" t="s">
        <v>181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8" t="s">
        <v>182</v>
      </c>
      <c r="B2" s="18"/>
      <c r="C2" s="18"/>
      <c r="D2" s="18"/>
      <c r="E2" s="18"/>
      <c r="F2" s="18"/>
      <c r="G2" s="18"/>
    </row>
    <row r="4" customFormat="false" ht="15" hidden="false" customHeight="false" outlineLevel="0" collapsed="false">
      <c r="A4" s="11" t="s">
        <v>183</v>
      </c>
      <c r="B4" s="13"/>
      <c r="C4" s="13"/>
      <c r="D4" s="13"/>
      <c r="E4" s="13"/>
      <c r="F4" s="13"/>
    </row>
    <row r="6" customFormat="false" ht="30" hidden="false" customHeight="true" outlineLevel="0" collapsed="false">
      <c r="A6" s="27" t="s">
        <v>76</v>
      </c>
      <c r="B6" s="27" t="str">
        <f aca="false">IF($B$4="","",$B$4)</f>
        <v/>
      </c>
      <c r="C6" s="27" t="str">
        <f aca="false">IF($C$4="","",$C$4)</f>
        <v/>
      </c>
      <c r="D6" s="27" t="str">
        <f aca="false">IF($D$4="","",$D$4)</f>
        <v/>
      </c>
      <c r="E6" s="27" t="str">
        <f aca="false">IF($E$4="","",$E$4)</f>
        <v/>
      </c>
      <c r="F6" s="27" t="str">
        <f aca="false">IF($F$4="","",$F$4)</f>
        <v/>
      </c>
    </row>
    <row r="7" customFormat="false" ht="30" hidden="false" customHeight="true" outlineLevel="0" collapsed="false">
      <c r="A7" s="7" t="s">
        <v>151</v>
      </c>
      <c r="B7" s="30" t="str">
        <f aca="false">IF($B$4="","",IFERROR(INDEX('05_CANDIDATE_SCORECARD'!$C$47:$C$106,MATCH($B$4,'05_CANDIDATE_SCORECARD'!$A$47:$A$106,0)),""))</f>
        <v/>
      </c>
      <c r="C7" s="30" t="str">
        <f aca="false">IF($C$4="","",IFERROR(INDEX('05_CANDIDATE_SCORECARD'!$C$47:$C$106,MATCH($C$4,'05_CANDIDATE_SCORECARD'!$A$47:$A$106,0)),""))</f>
        <v/>
      </c>
      <c r="D7" s="30" t="str">
        <f aca="false">IF($D$4="","",IFERROR(INDEX('05_CANDIDATE_SCORECARD'!$C$47:$C$106,MATCH($D$4,'05_CANDIDATE_SCORECARD'!$A$47:$A$106,0)),""))</f>
        <v/>
      </c>
      <c r="E7" s="30" t="str">
        <f aca="false">IF($E$4="","",IFERROR(INDEX('05_CANDIDATE_SCORECARD'!$C$47:$C$106,MATCH($E$4,'05_CANDIDATE_SCORECARD'!$A$47:$A$106,0)),""))</f>
        <v/>
      </c>
      <c r="F7" s="30" t="str">
        <f aca="false">IF($F$4="","",IFERROR(INDEX('05_CANDIDATE_SCORECARD'!$C$47:$C$106,MATCH($F$4,'05_CANDIDATE_SCORECARD'!$A$47:$A$106,0)),""))</f>
        <v/>
      </c>
    </row>
    <row r="8" customFormat="false" ht="30" hidden="false" customHeight="true" outlineLevel="0" collapsed="false">
      <c r="A8" s="7" t="s">
        <v>184</v>
      </c>
      <c r="B8" s="48" t="str">
        <f aca="false">IF($B$4="","",IFERROR(IF(SUMPRODUCT(('02_SELECTION_CRITERIA'!$D$7:$D$21="Yes")*((TRANSPOSE(INDEX('05_CANDIDATE_SCORECARD'!$F$47:$T$106,MATCH($B$4,'05_CANDIDATE_SCORECARD'!$A$47:$A$106,0),0))&lt;'02_SELECTION_CRITERIA'!$F$7:$F$21)))=0,"✓ All met","⚠ Gap"),""))</f>
        <v/>
      </c>
      <c r="C8" s="48" t="str">
        <f aca="false">IF($C$4="","",IFERROR(IF(SUMPRODUCT(('02_SELECTION_CRITERIA'!$D$7:$D$21="Yes")*((TRANSPOSE(INDEX('05_CANDIDATE_SCORECARD'!$F$47:$T$106,MATCH($C$4,'05_CANDIDATE_SCORECARD'!$A$47:$A$106,0),0))&lt;'02_SELECTION_CRITERIA'!$F$7:$F$21)))=0,"✓ All met","⚠ Gap"),""))</f>
        <v/>
      </c>
      <c r="D8" s="48" t="str">
        <f aca="false">IF($D$4="","",IFERROR(IF(SUMPRODUCT(('02_SELECTION_CRITERIA'!$D$7:$D$21="Yes")*((TRANSPOSE(INDEX('05_CANDIDATE_SCORECARD'!$F$47:$T$106,MATCH($D$4,'05_CANDIDATE_SCORECARD'!$A$47:$A$106,0),0))&lt;'02_SELECTION_CRITERIA'!$F$7:$F$21)))=0,"✓ All met","⚠ Gap"),""))</f>
        <v/>
      </c>
      <c r="E8" s="48" t="str">
        <f aca="false">IF($E$4="","",IFERROR(IF(SUMPRODUCT(('02_SELECTION_CRITERIA'!$D$7:$D$21="Yes")*((TRANSPOSE(INDEX('05_CANDIDATE_SCORECARD'!$F$47:$T$106,MATCH($E$4,'05_CANDIDATE_SCORECARD'!$A$47:$A$106,0),0))&lt;'02_SELECTION_CRITERIA'!$F$7:$F$21)))=0,"✓ All met","⚠ Gap"),""))</f>
        <v/>
      </c>
      <c r="F8" s="48" t="str">
        <f aca="false">IF($F$4="","",IFERROR(IF(SUMPRODUCT(('02_SELECTION_CRITERIA'!$D$7:$D$21="Yes")*((TRANSPOSE(INDEX('05_CANDIDATE_SCORECARD'!$F$47:$T$106,MATCH($F$4,'05_CANDIDATE_SCORECARD'!$A$47:$A$106,0),0))&lt;'02_SELECTION_CRITERIA'!$F$7:$F$21)))=0,"✓ All met","⚠ Gap"),""))</f>
        <v/>
      </c>
    </row>
    <row r="9" customFormat="false" ht="30" hidden="false" customHeight="true" outlineLevel="0" collapsed="false">
      <c r="A9" s="7" t="s">
        <v>185</v>
      </c>
      <c r="B9" s="48" t="str">
        <f aca="false">IF($B$4="","",IFERROR(TEXT(SUMPRODUCT(('02_SELECTION_CRITERIA'!$B$7:$B$21="Experience")*(TRANSPOSE(INDEX('05_CANDIDATE_SCORECARD'!$F$47:$T$106,MATCH($B$4,'05_CANDIDATE_SCORECARD'!$A$47:$A$106,0),0))/5)*'02_SELECTION_CRITERIA'!$E$7:$E$21)/MAX(SUMPRODUCT(('02_SELECTION_CRITERIA'!$B$7:$B$21="Experience")*'02_SELECTION_CRITERIA'!$E$7:$E$21),0.0001)*100,"0")&amp;"%",""))</f>
        <v/>
      </c>
      <c r="C9" s="48" t="str">
        <f aca="false">IF($C$4="","",IFERROR(TEXT(SUMPRODUCT(('02_SELECTION_CRITERIA'!$B$7:$B$21="Experience")*(TRANSPOSE(INDEX('05_CANDIDATE_SCORECARD'!$F$47:$T$106,MATCH($C$4,'05_CANDIDATE_SCORECARD'!$A$47:$A$106,0),0))/5)*'02_SELECTION_CRITERIA'!$E$7:$E$21)/MAX(SUMPRODUCT(('02_SELECTION_CRITERIA'!$B$7:$B$21="Experience")*'02_SELECTION_CRITERIA'!$E$7:$E$21),0.0001)*100,"0")&amp;"%",""))</f>
        <v/>
      </c>
      <c r="D9" s="48" t="str">
        <f aca="false">IF($D$4="","",IFERROR(TEXT(SUMPRODUCT(('02_SELECTION_CRITERIA'!$B$7:$B$21="Experience")*(TRANSPOSE(INDEX('05_CANDIDATE_SCORECARD'!$F$47:$T$106,MATCH($D$4,'05_CANDIDATE_SCORECARD'!$A$47:$A$106,0),0))/5)*'02_SELECTION_CRITERIA'!$E$7:$E$21)/MAX(SUMPRODUCT(('02_SELECTION_CRITERIA'!$B$7:$B$21="Experience")*'02_SELECTION_CRITERIA'!$E$7:$E$21),0.0001)*100,"0")&amp;"%",""))</f>
        <v/>
      </c>
      <c r="E9" s="48" t="str">
        <f aca="false">IF($E$4="","",IFERROR(TEXT(SUMPRODUCT(('02_SELECTION_CRITERIA'!$B$7:$B$21="Experience")*(TRANSPOSE(INDEX('05_CANDIDATE_SCORECARD'!$F$47:$T$106,MATCH($E$4,'05_CANDIDATE_SCORECARD'!$A$47:$A$106,0),0))/5)*'02_SELECTION_CRITERIA'!$E$7:$E$21)/MAX(SUMPRODUCT(('02_SELECTION_CRITERIA'!$B$7:$B$21="Experience")*'02_SELECTION_CRITERIA'!$E$7:$E$21),0.0001)*100,"0")&amp;"%",""))</f>
        <v/>
      </c>
      <c r="F9" s="48" t="str">
        <f aca="false">IF($F$4="","",IFERROR(TEXT(SUMPRODUCT(('02_SELECTION_CRITERIA'!$B$7:$B$21="Experience")*(TRANSPOSE(INDEX('05_CANDIDATE_SCORECARD'!$F$47:$T$106,MATCH($F$4,'05_CANDIDATE_SCORECARD'!$A$47:$A$106,0),0))/5)*'02_SELECTION_CRITERIA'!$E$7:$E$21)/MAX(SUMPRODUCT(('02_SELECTION_CRITERIA'!$B$7:$B$21="Experience")*'02_SELECTION_CRITERIA'!$E$7:$E$21),0.0001)*100,"0")&amp;"%",""))</f>
        <v/>
      </c>
    </row>
    <row r="10" customFormat="false" ht="30" hidden="false" customHeight="true" outlineLevel="0" collapsed="false">
      <c r="A10" s="7" t="s">
        <v>186</v>
      </c>
      <c r="B10" s="48" t="str">
        <f aca="false">IF($B$4="","",IFERROR(TEXT(SUMPRODUCT(('02_SELECTION_CRITERIA'!$B$7:$B$21="Technical Skills")*(TRANSPOSE(INDEX('05_CANDIDATE_SCORECARD'!$F$47:$T$106,MATCH($B$4,'05_CANDIDATE_SCORECARD'!$A$47:$A$106,0),0))/5)*'02_SELECTION_CRITERIA'!$E$7:$E$21)/MAX(SUMPRODUCT(('02_SELECTION_CRITERIA'!$B$7:$B$21="Technical Skills")*'02_SELECTION_CRITERIA'!$E$7:$E$21),0.0001)*100,"0")&amp;"%",""))</f>
        <v/>
      </c>
      <c r="C10" s="48" t="str">
        <f aca="false">IF($C$4="","",IFERROR(TEXT(SUMPRODUCT(('02_SELECTION_CRITERIA'!$B$7:$B$21="Technical Skills")*(TRANSPOSE(INDEX('05_CANDIDATE_SCORECARD'!$F$47:$T$106,MATCH($C$4,'05_CANDIDATE_SCORECARD'!$A$47:$A$106,0),0))/5)*'02_SELECTION_CRITERIA'!$E$7:$E$21)/MAX(SUMPRODUCT(('02_SELECTION_CRITERIA'!$B$7:$B$21="Technical Skills")*'02_SELECTION_CRITERIA'!$E$7:$E$21),0.0001)*100,"0")&amp;"%",""))</f>
        <v/>
      </c>
      <c r="D10" s="48" t="str">
        <f aca="false">IF($D$4="","",IFERROR(TEXT(SUMPRODUCT(('02_SELECTION_CRITERIA'!$B$7:$B$21="Technical Skills")*(TRANSPOSE(INDEX('05_CANDIDATE_SCORECARD'!$F$47:$T$106,MATCH($D$4,'05_CANDIDATE_SCORECARD'!$A$47:$A$106,0),0))/5)*'02_SELECTION_CRITERIA'!$E$7:$E$21)/MAX(SUMPRODUCT(('02_SELECTION_CRITERIA'!$B$7:$B$21="Technical Skills")*'02_SELECTION_CRITERIA'!$E$7:$E$21),0.0001)*100,"0")&amp;"%",""))</f>
        <v/>
      </c>
      <c r="E10" s="48" t="str">
        <f aca="false">IF($E$4="","",IFERROR(TEXT(SUMPRODUCT(('02_SELECTION_CRITERIA'!$B$7:$B$21="Technical Skills")*(TRANSPOSE(INDEX('05_CANDIDATE_SCORECARD'!$F$47:$T$106,MATCH($E$4,'05_CANDIDATE_SCORECARD'!$A$47:$A$106,0),0))/5)*'02_SELECTION_CRITERIA'!$E$7:$E$21)/MAX(SUMPRODUCT(('02_SELECTION_CRITERIA'!$B$7:$B$21="Technical Skills")*'02_SELECTION_CRITERIA'!$E$7:$E$21),0.0001)*100,"0")&amp;"%",""))</f>
        <v/>
      </c>
      <c r="F10" s="48" t="str">
        <f aca="false">IF($F$4="","",IFERROR(TEXT(SUMPRODUCT(('02_SELECTION_CRITERIA'!$B$7:$B$21="Technical Skills")*(TRANSPOSE(INDEX('05_CANDIDATE_SCORECARD'!$F$47:$T$106,MATCH($F$4,'05_CANDIDATE_SCORECARD'!$A$47:$A$106,0),0))/5)*'02_SELECTION_CRITERIA'!$E$7:$E$21)/MAX(SUMPRODUCT(('02_SELECTION_CRITERIA'!$B$7:$B$21="Technical Skills")*'02_SELECTION_CRITERIA'!$E$7:$E$21),0.0001)*100,"0")&amp;"%",""))</f>
        <v/>
      </c>
    </row>
    <row r="11" customFormat="false" ht="30" hidden="false" customHeight="true" outlineLevel="0" collapsed="false">
      <c r="A11" s="7" t="s">
        <v>187</v>
      </c>
      <c r="B11" s="48" t="str">
        <f aca="false">IF($B$4="","",IFERROR(TEXT(SUMPRODUCT(('02_SELECTION_CRITERIA'!$B$7:$B$21="Competency")*(TRANSPOSE(INDEX('05_CANDIDATE_SCORECARD'!$F$47:$T$106,MATCH($B$4,'05_CANDIDATE_SCORECARD'!$A$47:$A$106,0),0))/5)*'02_SELECTION_CRITERIA'!$E$7:$E$21)/MAX(SUMPRODUCT(('02_SELECTION_CRITERIA'!$B$7:$B$21="Competency")*'02_SELECTION_CRITERIA'!$E$7:$E$21),0.0001)*100,"0")&amp;"%",""))</f>
        <v/>
      </c>
      <c r="C11" s="48" t="str">
        <f aca="false">IF($C$4="","",IFERROR(TEXT(SUMPRODUCT(('02_SELECTION_CRITERIA'!$B$7:$B$21="Competency")*(TRANSPOSE(INDEX('05_CANDIDATE_SCORECARD'!$F$47:$T$106,MATCH($C$4,'05_CANDIDATE_SCORECARD'!$A$47:$A$106,0),0))/5)*'02_SELECTION_CRITERIA'!$E$7:$E$21)/MAX(SUMPRODUCT(('02_SELECTION_CRITERIA'!$B$7:$B$21="Competency")*'02_SELECTION_CRITERIA'!$E$7:$E$21),0.0001)*100,"0")&amp;"%",""))</f>
        <v/>
      </c>
      <c r="D11" s="48" t="str">
        <f aca="false">IF($D$4="","",IFERROR(TEXT(SUMPRODUCT(('02_SELECTION_CRITERIA'!$B$7:$B$21="Competency")*(TRANSPOSE(INDEX('05_CANDIDATE_SCORECARD'!$F$47:$T$106,MATCH($D$4,'05_CANDIDATE_SCORECARD'!$A$47:$A$106,0),0))/5)*'02_SELECTION_CRITERIA'!$E$7:$E$21)/MAX(SUMPRODUCT(('02_SELECTION_CRITERIA'!$B$7:$B$21="Competency")*'02_SELECTION_CRITERIA'!$E$7:$E$21),0.0001)*100,"0")&amp;"%",""))</f>
        <v/>
      </c>
      <c r="E11" s="48" t="str">
        <f aca="false">IF($E$4="","",IFERROR(TEXT(SUMPRODUCT(('02_SELECTION_CRITERIA'!$B$7:$B$21="Competency")*(TRANSPOSE(INDEX('05_CANDIDATE_SCORECARD'!$F$47:$T$106,MATCH($E$4,'05_CANDIDATE_SCORECARD'!$A$47:$A$106,0),0))/5)*'02_SELECTION_CRITERIA'!$E$7:$E$21)/MAX(SUMPRODUCT(('02_SELECTION_CRITERIA'!$B$7:$B$21="Competency")*'02_SELECTION_CRITERIA'!$E$7:$E$21),0.0001)*100,"0")&amp;"%",""))</f>
        <v/>
      </c>
      <c r="F11" s="48" t="str">
        <f aca="false">IF($F$4="","",IFERROR(TEXT(SUMPRODUCT(('02_SELECTION_CRITERIA'!$B$7:$B$21="Competency")*(TRANSPOSE(INDEX('05_CANDIDATE_SCORECARD'!$F$47:$T$106,MATCH($F$4,'05_CANDIDATE_SCORECARD'!$A$47:$A$106,0),0))/5)*'02_SELECTION_CRITERIA'!$E$7:$E$21)/MAX(SUMPRODUCT(('02_SELECTION_CRITERIA'!$B$7:$B$21="Competency")*'02_SELECTION_CRITERIA'!$E$7:$E$21),0.0001)*100,"0")&amp;"%",""))</f>
        <v/>
      </c>
    </row>
    <row r="12" customFormat="false" ht="30" hidden="false" customHeight="true" outlineLevel="0" collapsed="false">
      <c r="A12" s="7" t="s">
        <v>188</v>
      </c>
      <c r="B12" s="48" t="str">
        <f aca="false">IF($B$4="","",IFERROR(TEXT(SUMPRODUCT(('02_SELECTION_CRITERIA'!$B$7:$B$21="Leadership")*(TRANSPOSE(INDEX('05_CANDIDATE_SCORECARD'!$F$47:$T$106,MATCH($B$4,'05_CANDIDATE_SCORECARD'!$A$47:$A$106,0),0))/5)*'02_SELECTION_CRITERIA'!$E$7:$E$21)/MAX(SUMPRODUCT(('02_SELECTION_CRITERIA'!$B$7:$B$21="Leadership")*'02_SELECTION_CRITERIA'!$E$7:$E$21),0.0001)*100,"0")&amp;"%",""))</f>
        <v/>
      </c>
      <c r="C12" s="48" t="str">
        <f aca="false">IF($C$4="","",IFERROR(TEXT(SUMPRODUCT(('02_SELECTION_CRITERIA'!$B$7:$B$21="Leadership")*(TRANSPOSE(INDEX('05_CANDIDATE_SCORECARD'!$F$47:$T$106,MATCH($C$4,'05_CANDIDATE_SCORECARD'!$A$47:$A$106,0),0))/5)*'02_SELECTION_CRITERIA'!$E$7:$E$21)/MAX(SUMPRODUCT(('02_SELECTION_CRITERIA'!$B$7:$B$21="Leadership")*'02_SELECTION_CRITERIA'!$E$7:$E$21),0.0001)*100,"0")&amp;"%",""))</f>
        <v/>
      </c>
      <c r="D12" s="48" t="str">
        <f aca="false">IF($D$4="","",IFERROR(TEXT(SUMPRODUCT(('02_SELECTION_CRITERIA'!$B$7:$B$21="Leadership")*(TRANSPOSE(INDEX('05_CANDIDATE_SCORECARD'!$F$47:$T$106,MATCH($D$4,'05_CANDIDATE_SCORECARD'!$A$47:$A$106,0),0))/5)*'02_SELECTION_CRITERIA'!$E$7:$E$21)/MAX(SUMPRODUCT(('02_SELECTION_CRITERIA'!$B$7:$B$21="Leadership")*'02_SELECTION_CRITERIA'!$E$7:$E$21),0.0001)*100,"0")&amp;"%",""))</f>
        <v/>
      </c>
      <c r="E12" s="48" t="str">
        <f aca="false">IF($E$4="","",IFERROR(TEXT(SUMPRODUCT(('02_SELECTION_CRITERIA'!$B$7:$B$21="Leadership")*(TRANSPOSE(INDEX('05_CANDIDATE_SCORECARD'!$F$47:$T$106,MATCH($E$4,'05_CANDIDATE_SCORECARD'!$A$47:$A$106,0),0))/5)*'02_SELECTION_CRITERIA'!$E$7:$E$21)/MAX(SUMPRODUCT(('02_SELECTION_CRITERIA'!$B$7:$B$21="Leadership")*'02_SELECTION_CRITERIA'!$E$7:$E$21),0.0001)*100,"0")&amp;"%",""))</f>
        <v/>
      </c>
      <c r="F12" s="48" t="str">
        <f aca="false">IF($F$4="","",IFERROR(TEXT(SUMPRODUCT(('02_SELECTION_CRITERIA'!$B$7:$B$21="Leadership")*(TRANSPOSE(INDEX('05_CANDIDATE_SCORECARD'!$F$47:$T$106,MATCH($F$4,'05_CANDIDATE_SCORECARD'!$A$47:$A$106,0),0))/5)*'02_SELECTION_CRITERIA'!$E$7:$E$21)/MAX(SUMPRODUCT(('02_SELECTION_CRITERIA'!$B$7:$B$21="Leadership")*'02_SELECTION_CRITERIA'!$E$7:$E$21),0.0001)*100,"0")&amp;"%",""))</f>
        <v/>
      </c>
    </row>
    <row r="13" customFormat="false" ht="30" hidden="false" customHeight="true" outlineLevel="0" collapsed="false">
      <c r="A13" s="7" t="s">
        <v>171</v>
      </c>
      <c r="B13" s="35" t="str">
        <f aca="false">IF($B$4="","",IFERROR(IF(ISBLANK(INDEX('05_CANDIDATE_SCORECARD'!$U$47:$U$106,MATCH($B$4,'05_CANDIDATE_SCORECARD'!$A$47:$A$106,0))),"",INDEX('05_CANDIDATE_SCORECARD'!$U$47:$U$106,MATCH($B$4,'05_CANDIDATE_SCORECARD'!$A$47:$A$106,0))),""))</f>
        <v/>
      </c>
      <c r="C13" s="35" t="str">
        <f aca="false">IF($C$4="","",IFERROR(IF(ISBLANK(INDEX('05_CANDIDATE_SCORECARD'!$U$47:$U$106,MATCH($C$4,'05_CANDIDATE_SCORECARD'!$A$47:$A$106,0))),"",INDEX('05_CANDIDATE_SCORECARD'!$U$47:$U$106,MATCH($C$4,'05_CANDIDATE_SCORECARD'!$A$47:$A$106,0))),""))</f>
        <v/>
      </c>
      <c r="D13" s="35" t="str">
        <f aca="false">IF($D$4="","",IFERROR(IF(ISBLANK(INDEX('05_CANDIDATE_SCORECARD'!$U$47:$U$106,MATCH($D$4,'05_CANDIDATE_SCORECARD'!$A$47:$A$106,0))),"",INDEX('05_CANDIDATE_SCORECARD'!$U$47:$U$106,MATCH($D$4,'05_CANDIDATE_SCORECARD'!$A$47:$A$106,0))),""))</f>
        <v/>
      </c>
      <c r="E13" s="35" t="str">
        <f aca="false">IF($E$4="","",IFERROR(IF(ISBLANK(INDEX('05_CANDIDATE_SCORECARD'!$U$47:$U$106,MATCH($E$4,'05_CANDIDATE_SCORECARD'!$A$47:$A$106,0))),"",INDEX('05_CANDIDATE_SCORECARD'!$U$47:$U$106,MATCH($E$4,'05_CANDIDATE_SCORECARD'!$A$47:$A$106,0))),""))</f>
        <v/>
      </c>
      <c r="F13" s="35" t="str">
        <f aca="false">IF($F$4="","",IFERROR(IF(ISBLANK(INDEX('05_CANDIDATE_SCORECARD'!$U$47:$U$106,MATCH($F$4,'05_CANDIDATE_SCORECARD'!$A$47:$A$106,0))),"",INDEX('05_CANDIDATE_SCORECARD'!$U$47:$U$106,MATCH($F$4,'05_CANDIDATE_SCORECARD'!$A$47:$A$106,0))),""))</f>
        <v/>
      </c>
    </row>
    <row r="14" customFormat="false" ht="30" hidden="false" customHeight="true" outlineLevel="0" collapsed="false">
      <c r="A14" s="7" t="s">
        <v>152</v>
      </c>
      <c r="B14" s="48" t="str">
        <f aca="false">IF($B$4="","",IFERROR(IF(ISBLANK(INDEX('04_CANDIDATES'!$K$5:$K$64,MATCH($B$4,'04_CANDIDATES'!$A$5:$A$64,0))),"",INDEX('04_CANDIDATES'!$K$5:$K$64,MATCH($B$4,'04_CANDIDATES'!$A$5:$A$64,0))),""))</f>
        <v/>
      </c>
      <c r="C14" s="48" t="str">
        <f aca="false">IF($C$4="","",IFERROR(IF(ISBLANK(INDEX('04_CANDIDATES'!$K$5:$K$64,MATCH($C$4,'04_CANDIDATES'!$A$5:$A$64,0))),"",INDEX('04_CANDIDATES'!$K$5:$K$64,MATCH($C$4,'04_CANDIDATES'!$A$5:$A$64,0))),""))</f>
        <v/>
      </c>
      <c r="D14" s="48" t="str">
        <f aca="false">IF($D$4="","",IFERROR(IF(ISBLANK(INDEX('04_CANDIDATES'!$K$5:$K$64,MATCH($D$4,'04_CANDIDATES'!$A$5:$A$64,0))),"",INDEX('04_CANDIDATES'!$K$5:$K$64,MATCH($D$4,'04_CANDIDATES'!$A$5:$A$64,0))),""))</f>
        <v/>
      </c>
      <c r="E14" s="48" t="str">
        <f aca="false">IF($E$4="","",IFERROR(IF(ISBLANK(INDEX('04_CANDIDATES'!$K$5:$K$64,MATCH($E$4,'04_CANDIDATES'!$A$5:$A$64,0))),"",INDEX('04_CANDIDATES'!$K$5:$K$64,MATCH($E$4,'04_CANDIDATES'!$A$5:$A$64,0))),""))</f>
        <v/>
      </c>
      <c r="F14" s="48" t="str">
        <f aca="false">IF($F$4="","",IFERROR(IF(ISBLANK(INDEX('04_CANDIDATES'!$K$5:$K$64,MATCH($F$4,'04_CANDIDATES'!$A$5:$A$64,0))),"",INDEX('04_CANDIDATES'!$K$5:$K$64,MATCH($F$4,'04_CANDIDATES'!$A$5:$A$64,0))),""))</f>
        <v/>
      </c>
    </row>
    <row r="15" customFormat="false" ht="30" hidden="false" customHeight="true" outlineLevel="0" collapsed="false">
      <c r="A15" s="7" t="s">
        <v>172</v>
      </c>
      <c r="B15" s="48" t="str">
        <f aca="false">IF($B$4="","",IFERROR(IF(ISBLANK(INDEX('04_CANDIDATES'!$L$5:$L$64,MATCH($B$4,'04_CANDIDATES'!$A$5:$A$64,0))),"",INDEX('04_CANDIDATES'!$L$5:$L$64,MATCH($B$4,'04_CANDIDATES'!$A$5:$A$64,0))),""))</f>
        <v/>
      </c>
      <c r="C15" s="48" t="str">
        <f aca="false">IF($C$4="","",IFERROR(IF(ISBLANK(INDEX('04_CANDIDATES'!$L$5:$L$64,MATCH($C$4,'04_CANDIDATES'!$A$5:$A$64,0))),"",INDEX('04_CANDIDATES'!$L$5:$L$64,MATCH($C$4,'04_CANDIDATES'!$A$5:$A$64,0))),""))</f>
        <v/>
      </c>
      <c r="D15" s="48" t="str">
        <f aca="false">IF($D$4="","",IFERROR(IF(ISBLANK(INDEX('04_CANDIDATES'!$L$5:$L$64,MATCH($D$4,'04_CANDIDATES'!$A$5:$A$64,0))),"",INDEX('04_CANDIDATES'!$L$5:$L$64,MATCH($D$4,'04_CANDIDATES'!$A$5:$A$64,0))),""))</f>
        <v/>
      </c>
      <c r="E15" s="48" t="str">
        <f aca="false">IF($E$4="","",IFERROR(IF(ISBLANK(INDEX('04_CANDIDATES'!$L$5:$L$64,MATCH($E$4,'04_CANDIDATES'!$A$5:$A$64,0))),"",INDEX('04_CANDIDATES'!$L$5:$L$64,MATCH($E$4,'04_CANDIDATES'!$A$5:$A$64,0))),""))</f>
        <v/>
      </c>
      <c r="F15" s="48" t="str">
        <f aca="false">IF($F$4="","",IFERROR(IF(ISBLANK(INDEX('04_CANDIDATES'!$L$5:$L$64,MATCH($F$4,'04_CANDIDATES'!$A$5:$A$64,0))),"",INDEX('04_CANDIDATES'!$L$5:$L$64,MATCH($F$4,'04_CANDIDATES'!$A$5:$A$64,0))),""))</f>
        <v/>
      </c>
    </row>
    <row r="16" customFormat="false" ht="30" hidden="false" customHeight="true" outlineLevel="0" collapsed="false">
      <c r="A16" s="7" t="s">
        <v>189</v>
      </c>
      <c r="B16" s="35" t="str">
        <f aca="false">IF($B$4="","",IFERROR(IF(ISBLANK(INDEX('05_CANDIDATE_SCORECARD'!$V$47:$V$106,MATCH($B$4,'05_CANDIDATE_SCORECARD'!$A$47:$A$106,0))),"",INDEX('05_CANDIDATE_SCORECARD'!$V$47:$V$106,MATCH($B$4,'05_CANDIDATE_SCORECARD'!$A$47:$A$106,0))),""))</f>
        <v/>
      </c>
      <c r="C16" s="35" t="str">
        <f aca="false">IF($C$4="","",IFERROR(IF(ISBLANK(INDEX('05_CANDIDATE_SCORECARD'!$V$47:$V$106,MATCH($C$4,'05_CANDIDATE_SCORECARD'!$A$47:$A$106,0))),"",INDEX('05_CANDIDATE_SCORECARD'!$V$47:$V$106,MATCH($C$4,'05_CANDIDATE_SCORECARD'!$A$47:$A$106,0))),""))</f>
        <v/>
      </c>
      <c r="D16" s="35" t="str">
        <f aca="false">IF($D$4="","",IFERROR(IF(ISBLANK(INDEX('05_CANDIDATE_SCORECARD'!$V$47:$V$106,MATCH($D$4,'05_CANDIDATE_SCORECARD'!$A$47:$A$106,0))),"",INDEX('05_CANDIDATE_SCORECARD'!$V$47:$V$106,MATCH($D$4,'05_CANDIDATE_SCORECARD'!$A$47:$A$106,0))),""))</f>
        <v/>
      </c>
      <c r="E16" s="35" t="str">
        <f aca="false">IF($E$4="","",IFERROR(IF(ISBLANK(INDEX('05_CANDIDATE_SCORECARD'!$V$47:$V$106,MATCH($E$4,'05_CANDIDATE_SCORECARD'!$A$47:$A$106,0))),"",INDEX('05_CANDIDATE_SCORECARD'!$V$47:$V$106,MATCH($E$4,'05_CANDIDATE_SCORECARD'!$A$47:$A$106,0))),""))</f>
        <v/>
      </c>
      <c r="F16" s="35" t="str">
        <f aca="false">IF($F$4="","",IFERROR(IF(ISBLANK(INDEX('05_CANDIDATE_SCORECARD'!$V$47:$V$106,MATCH($F$4,'05_CANDIDATE_SCORECARD'!$A$47:$A$106,0))),"",INDEX('05_CANDIDATE_SCORECARD'!$V$47:$V$106,MATCH($F$4,'05_CANDIDATE_SCORECARD'!$A$47:$A$106,0))),""))</f>
        <v/>
      </c>
    </row>
    <row r="17" customFormat="false" ht="30" hidden="false" customHeight="true" outlineLevel="0" collapsed="false">
      <c r="A17" s="7" t="s">
        <v>190</v>
      </c>
      <c r="B17" s="35" t="str">
        <f aca="false">IF($B$4="","",IFERROR(INDEX('05_CANDIDATE_SCORECARD'!$W$47:$W$106,MATCH($B$4,'05_CANDIDATE_SCORECARD'!$A$47:$A$106,0)),""))</f>
        <v/>
      </c>
      <c r="C17" s="35" t="str">
        <f aca="false">IF($C$4="","",IFERROR(INDEX('05_CANDIDATE_SCORECARD'!$W$47:$W$106,MATCH($C$4,'05_CANDIDATE_SCORECARD'!$A$47:$A$106,0)),""))</f>
        <v/>
      </c>
      <c r="D17" s="35" t="str">
        <f aca="false">IF($D$4="","",IFERROR(INDEX('05_CANDIDATE_SCORECARD'!$W$47:$W$106,MATCH($D$4,'05_CANDIDATE_SCORECARD'!$A$47:$A$106,0)),""))</f>
        <v/>
      </c>
      <c r="E17" s="35" t="str">
        <f aca="false">IF($E$4="","",IFERROR(INDEX('05_CANDIDATE_SCORECARD'!$W$47:$W$106,MATCH($E$4,'05_CANDIDATE_SCORECARD'!$A$47:$A$106,0)),""))</f>
        <v/>
      </c>
      <c r="F17" s="35" t="str">
        <f aca="false">IF($F$4="","",IFERROR(INDEX('05_CANDIDATE_SCORECARD'!$W$47:$W$106,MATCH($F$4,'05_CANDIDATE_SCORECARD'!$A$47:$A$106,0)),""))</f>
        <v/>
      </c>
    </row>
    <row r="18" customFormat="false" ht="30" hidden="false" customHeight="true" outlineLevel="0" collapsed="false">
      <c r="A18" s="7" t="s">
        <v>191</v>
      </c>
      <c r="B18" s="53" t="str">
        <f aca="false">IF($B$4="","",IFERROR(IF(OR(INDEX('05_CANDIDATE_SCORECARD'!$D$47:$D$106,MATCH($B$4,'05_CANDIDATE_SCORECARD'!$A$47:$A$106,0))="RED",SUMPRODUCT(('02_SELECTION_CRITERIA'!$D$7:$D$21="Yes")*((TRANSPOSE(INDEX('05_CANDIDATE_SCORECARD'!$F$47:$T$106,MATCH($B$4,'05_CANDIDATE_SCORECARD'!$A$47:$A$106,0),0))&lt;'02_SELECTION_CRITERIA'!$F$7:$F$21)))&gt;0),"Not Recommended",IF(AND(INDEX('05_CANDIDATE_SCORECARD'!$C$47:$C$106,MATCH($B$4,'05_CANDIDATE_SCORECARD'!$A$47:$A$106,0))&gt;=80,INDEX('05_CANDIDATE_SCORECARD'!$D$47:$D$106,MATCH($B$4,'05_CANDIDATE_SCORECARD'!$A$47:$A$106,0))&lt;&gt;"AMBER"),"Recommended",IF(INDEX('05_CANDIDATE_SCORECARD'!$C$47:$C$106,MATCH($B$4,'05_CANDIDATE_SCORECARD'!$A$47:$A$106,0))&gt;=65,"Recommended with Reservations","Further Assessment Required"))),""))</f>
        <v/>
      </c>
      <c r="C18" s="53" t="str">
        <f aca="false">IF($C$4="","",IFERROR(IF(OR(INDEX('05_CANDIDATE_SCORECARD'!$D$47:$D$106,MATCH($C$4,'05_CANDIDATE_SCORECARD'!$A$47:$A$106,0))="RED",SUMPRODUCT(('02_SELECTION_CRITERIA'!$D$7:$D$21="Yes")*((TRANSPOSE(INDEX('05_CANDIDATE_SCORECARD'!$F$47:$T$106,MATCH($C$4,'05_CANDIDATE_SCORECARD'!$A$47:$A$106,0),0))&lt;'02_SELECTION_CRITERIA'!$F$7:$F$21)))&gt;0),"Not Recommended",IF(AND(INDEX('05_CANDIDATE_SCORECARD'!$C$47:$C$106,MATCH($C$4,'05_CANDIDATE_SCORECARD'!$A$47:$A$106,0))&gt;=80,INDEX('05_CANDIDATE_SCORECARD'!$D$47:$D$106,MATCH($C$4,'05_CANDIDATE_SCORECARD'!$A$47:$A$106,0))&lt;&gt;"AMBER"),"Recommended",IF(INDEX('05_CANDIDATE_SCORECARD'!$C$47:$C$106,MATCH($C$4,'05_CANDIDATE_SCORECARD'!$A$47:$A$106,0))&gt;=65,"Recommended with Reservations","Further Assessment Required"))),""))</f>
        <v/>
      </c>
      <c r="D18" s="53" t="str">
        <f aca="false">IF($D$4="","",IFERROR(IF(OR(INDEX('05_CANDIDATE_SCORECARD'!$D$47:$D$106,MATCH($D$4,'05_CANDIDATE_SCORECARD'!$A$47:$A$106,0))="RED",SUMPRODUCT(('02_SELECTION_CRITERIA'!$D$7:$D$21="Yes")*((TRANSPOSE(INDEX('05_CANDIDATE_SCORECARD'!$F$47:$T$106,MATCH($D$4,'05_CANDIDATE_SCORECARD'!$A$47:$A$106,0),0))&lt;'02_SELECTION_CRITERIA'!$F$7:$F$21)))&gt;0),"Not Recommended",IF(AND(INDEX('05_CANDIDATE_SCORECARD'!$C$47:$C$106,MATCH($D$4,'05_CANDIDATE_SCORECARD'!$A$47:$A$106,0))&gt;=80,INDEX('05_CANDIDATE_SCORECARD'!$D$47:$D$106,MATCH($D$4,'05_CANDIDATE_SCORECARD'!$A$47:$A$106,0))&lt;&gt;"AMBER"),"Recommended",IF(INDEX('05_CANDIDATE_SCORECARD'!$C$47:$C$106,MATCH($D$4,'05_CANDIDATE_SCORECARD'!$A$47:$A$106,0))&gt;=65,"Recommended with Reservations","Further Assessment Required"))),""))</f>
        <v/>
      </c>
      <c r="E18" s="53" t="str">
        <f aca="false">IF($E$4="","",IFERROR(IF(OR(INDEX('05_CANDIDATE_SCORECARD'!$D$47:$D$106,MATCH($E$4,'05_CANDIDATE_SCORECARD'!$A$47:$A$106,0))="RED",SUMPRODUCT(('02_SELECTION_CRITERIA'!$D$7:$D$21="Yes")*((TRANSPOSE(INDEX('05_CANDIDATE_SCORECARD'!$F$47:$T$106,MATCH($E$4,'05_CANDIDATE_SCORECARD'!$A$47:$A$106,0),0))&lt;'02_SELECTION_CRITERIA'!$F$7:$F$21)))&gt;0),"Not Recommended",IF(AND(INDEX('05_CANDIDATE_SCORECARD'!$C$47:$C$106,MATCH($E$4,'05_CANDIDATE_SCORECARD'!$A$47:$A$106,0))&gt;=80,INDEX('05_CANDIDATE_SCORECARD'!$D$47:$D$106,MATCH($E$4,'05_CANDIDATE_SCORECARD'!$A$47:$A$106,0))&lt;&gt;"AMBER"),"Recommended",IF(INDEX('05_CANDIDATE_SCORECARD'!$C$47:$C$106,MATCH($E$4,'05_CANDIDATE_SCORECARD'!$A$47:$A$106,0))&gt;=65,"Recommended with Reservations","Further Assessment Required"))),""))</f>
        <v/>
      </c>
      <c r="F18" s="53" t="str">
        <f aca="false">IF($F$4="","",IFERROR(IF(OR(INDEX('05_CANDIDATE_SCORECARD'!$D$47:$D$106,MATCH($F$4,'05_CANDIDATE_SCORECARD'!$A$47:$A$106,0))="RED",SUMPRODUCT(('02_SELECTION_CRITERIA'!$D$7:$D$21="Yes")*((TRANSPOSE(INDEX('05_CANDIDATE_SCORECARD'!$F$47:$T$106,MATCH($F$4,'05_CANDIDATE_SCORECARD'!$A$47:$A$106,0),0))&lt;'02_SELECTION_CRITERIA'!$F$7:$F$21)))&gt;0),"Not Recommended",IF(AND(INDEX('05_CANDIDATE_SCORECARD'!$C$47:$C$106,MATCH($F$4,'05_CANDIDATE_SCORECARD'!$A$47:$A$106,0))&gt;=80,INDEX('05_CANDIDATE_SCORECARD'!$D$47:$D$106,MATCH($F$4,'05_CANDIDATE_SCORECARD'!$A$47:$A$106,0))&lt;&gt;"AMBER"),"Recommended",IF(INDEX('05_CANDIDATE_SCORECARD'!$C$47:$C$106,MATCH($F$4,'05_CANDIDATE_SCORECARD'!$A$47:$A$106,0))&gt;=65,"Recommended with Reservations","Further Assessment Required"))),""))</f>
        <v/>
      </c>
    </row>
    <row r="21" customFormat="false" ht="15" hidden="false" customHeight="false" outlineLevel="0" collapsed="false">
      <c r="A21" s="14" t="s">
        <v>192</v>
      </c>
    </row>
    <row r="22" customFormat="false" ht="15" hidden="false" customHeight="false" outlineLevel="0" collapsed="false">
      <c r="A22" s="0" t="s">
        <v>86</v>
      </c>
      <c r="B22" s="0" t="str">
        <f aca="false">B$6</f>
        <v/>
      </c>
      <c r="C22" s="0" t="str">
        <f aca="false">C$6</f>
        <v/>
      </c>
      <c r="D22" s="0" t="str">
        <f aca="false">D$6</f>
        <v/>
      </c>
      <c r="E22" s="0" t="str">
        <f aca="false">E$6</f>
        <v/>
      </c>
      <c r="F22" s="0" t="str">
        <f aca="false">F$6</f>
        <v/>
      </c>
    </row>
    <row r="23" customFormat="false" ht="15" hidden="false" customHeight="false" outlineLevel="0" collapsed="false">
      <c r="A23" s="0" t="s">
        <v>151</v>
      </c>
      <c r="B23" s="0" t="str">
        <f aca="false">B$7</f>
        <v/>
      </c>
      <c r="C23" s="0" t="str">
        <f aca="false">C$7</f>
        <v/>
      </c>
      <c r="D23" s="0" t="str">
        <f aca="false">D$7</f>
        <v/>
      </c>
      <c r="E23" s="0" t="str">
        <f aca="false">E$7</f>
        <v/>
      </c>
      <c r="F23" s="0" t="str">
        <f aca="false">F$7</f>
        <v/>
      </c>
    </row>
  </sheetData>
  <sheetProtection sheet="true" formatCells="false" formatColumns="false" formatRows="false" sort="false" autoFilter="false"/>
  <mergeCells count="2">
    <mergeCell ref="A1:G1"/>
    <mergeCell ref="A2:G2"/>
  </mergeCells>
  <conditionalFormatting sqref="B7:F7">
    <cfRule type="expression" priority="2" aboveAverage="0" equalAverage="0" bottom="0" percent="0" rank="0" text="" dxfId="5">
      <formula>AND(B7&lt;&gt;"",B7&gt;=80)</formula>
    </cfRule>
    <cfRule type="expression" priority="3" aboveAverage="0" equalAverage="0" bottom="0" percent="0" rank="0" text="" dxfId="6">
      <formula>AND(B7&lt;&gt;"",B7&lt;50)</formula>
    </cfRule>
  </conditionalFormatting>
  <dataValidations count="5">
    <dataValidation allowBlank="true" errorStyle="stop" operator="between" showDropDown="false" showErrorMessage="false" showInputMessage="false" sqref="B4" type="list">
      <formula1>'04_CANDIDATES'!$A$5:$A$64</formula1>
      <formula2>0</formula2>
    </dataValidation>
    <dataValidation allowBlank="true" errorStyle="stop" operator="between" showDropDown="false" showErrorMessage="false" showInputMessage="false" sqref="C4" type="list">
      <formula1>'04_CANDIDATES'!$A$5:$A$64</formula1>
      <formula2>0</formula2>
    </dataValidation>
    <dataValidation allowBlank="true" errorStyle="stop" operator="between" showDropDown="false" showErrorMessage="false" showInputMessage="false" sqref="D4" type="list">
      <formula1>'04_CANDIDATES'!$A$5:$A$64</formula1>
      <formula2>0</formula2>
    </dataValidation>
    <dataValidation allowBlank="true" errorStyle="stop" operator="between" showDropDown="false" showErrorMessage="false" showInputMessage="false" sqref="E4" type="list">
      <formula1>'04_CANDIDATES'!$A$5:$A$64</formula1>
      <formula2>0</formula2>
    </dataValidation>
    <dataValidation allowBlank="true" errorStyle="stop" operator="between" showDropDown="false" showErrorMessage="false" showInputMessage="false" sqref="F4" type="list">
      <formula1>'04_CANDIDATES'!$A$5:$A$64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6"/>
  </cols>
  <sheetData>
    <row r="1" customFormat="false" ht="33.75" hidden="false" customHeight="true" outlineLevel="0" collapsed="false">
      <c r="A1" s="17" t="s">
        <v>193</v>
      </c>
      <c r="B1" s="17"/>
      <c r="C1" s="17"/>
      <c r="D1" s="17"/>
    </row>
    <row r="2" customFormat="false" ht="15" hidden="false" customHeight="false" outlineLevel="0" collapsed="false">
      <c r="A2" s="18" t="s">
        <v>194</v>
      </c>
      <c r="B2" s="18"/>
      <c r="C2" s="18"/>
      <c r="D2" s="18"/>
    </row>
    <row r="4" customFormat="false" ht="15" hidden="false" customHeight="false" outlineLevel="0" collapsed="false">
      <c r="A4" s="14" t="s">
        <v>195</v>
      </c>
    </row>
    <row r="5" customFormat="false" ht="15" hidden="false" customHeight="false" outlineLevel="0" collapsed="false">
      <c r="A5" s="7" t="s">
        <v>196</v>
      </c>
      <c r="B5" s="30" t="n">
        <f aca="false">COUNTIF('04_CANDIDATES'!$A$5:$A$64,"&lt;&gt;")</f>
        <v>0</v>
      </c>
    </row>
    <row r="6" customFormat="false" ht="15" hidden="false" customHeight="false" outlineLevel="0" collapsed="false">
      <c r="A6" s="7" t="s">
        <v>197</v>
      </c>
      <c r="B6" s="30" t="n">
        <f aca="false">COUNTIFS('04_CANDIDATES'!$I$5:$I$64,"Screening")+COUNTIFS('04_CANDIDATES'!$I$5:$I$64,"Interview")+COUNTIFS('04_CANDIDATES'!$I$5:$I$64,"Assessment")+COUNTIFS('04_CANDIDATES'!$I$5:$I$64,"Hiring Manager Interview")+COUNTIFS('04_CANDIDATES'!$I$5:$I$64,"Final Interview")+COUNTIFS('04_CANDIDATES'!$I$5:$I$64,"Reference Check")+COUNTIFS('04_CANDIDATES'!$I$5:$I$64,"Offer")+COUNTIFS('04_CANDIDATES'!$I$5:$I$64,"Hired")</f>
        <v>0</v>
      </c>
    </row>
    <row r="7" customFormat="false" ht="15" hidden="false" customHeight="false" outlineLevel="0" collapsed="false">
      <c r="A7" s="7" t="s">
        <v>198</v>
      </c>
      <c r="B7" s="30" t="n">
        <f aca="false">COUNTIFS('04_CANDIDATES'!$I$5:$I$64,"Interview")+COUNTIFS('04_CANDIDATES'!$I$5:$I$64,"Assessment")+COUNTIFS('04_CANDIDATES'!$I$5:$I$64,"Hiring Manager Interview")+COUNTIFS('04_CANDIDATES'!$I$5:$I$64,"Final Interview")+COUNTIFS('04_CANDIDATES'!$I$5:$I$64,"Reference Check")+COUNTIFS('04_CANDIDATES'!$I$5:$I$64,"Offer")+COUNTIFS('04_CANDIDATES'!$I$5:$I$64,"Hired")</f>
        <v>0</v>
      </c>
    </row>
    <row r="8" customFormat="false" ht="15" hidden="false" customHeight="false" outlineLevel="0" collapsed="false">
      <c r="A8" s="7" t="s">
        <v>199</v>
      </c>
      <c r="B8" s="30" t="n">
        <f aca="false">COUNTIFS('04_CANDIDATES'!$I$5:$I$64,"Final Interview")+COUNTIFS('04_CANDIDATES'!$I$5:$I$64,"Reference Check")+COUNTIFS('04_CANDIDATES'!$I$5:$I$64,"Offer")+COUNTIFS('04_CANDIDATES'!$I$5:$I$64,"Hired")</f>
        <v>0</v>
      </c>
    </row>
    <row r="9" customFormat="false" ht="15" hidden="false" customHeight="false" outlineLevel="0" collapsed="false">
      <c r="A9" s="7" t="s">
        <v>200</v>
      </c>
      <c r="B9" s="30" t="n">
        <f aca="false">COUNTIFS('04_CANDIDATES'!$I$5:$I$64,"Offer")+COUNTIFS('04_CANDIDATES'!$I$5:$I$64,"Hired")</f>
        <v>0</v>
      </c>
    </row>
    <row r="10" customFormat="false" ht="15" hidden="false" customHeight="false" outlineLevel="0" collapsed="false">
      <c r="A10" s="7" t="s">
        <v>201</v>
      </c>
      <c r="B10" s="30" t="n">
        <f aca="false">COUNTIFS('04_CANDIDATES'!$I$5:$I$64,"Hired")</f>
        <v>0</v>
      </c>
    </row>
    <row r="11" customFormat="false" ht="15" hidden="false" customHeight="false" outlineLevel="0" collapsed="false">
      <c r="A11" s="7" t="s">
        <v>202</v>
      </c>
      <c r="B11" s="30" t="n">
        <f aca="false">COUNTIFS('04_CANDIDATES'!$I$5:$I$64,"Rejected")</f>
        <v>0</v>
      </c>
    </row>
    <row r="12" customFormat="false" ht="15" hidden="false" customHeight="false" outlineLevel="0" collapsed="false">
      <c r="A12" s="7" t="s">
        <v>203</v>
      </c>
      <c r="B12" s="30" t="n">
        <f aca="false">COUNTIFS('04_CANDIDATES'!$I$5:$I$64,"Withdrawn")</f>
        <v>0</v>
      </c>
    </row>
    <row r="15" customFormat="false" ht="15" hidden="false" customHeight="false" outlineLevel="0" collapsed="false">
      <c r="A15" s="14" t="s">
        <v>204</v>
      </c>
    </row>
    <row r="16" customFormat="false" ht="23.85" hidden="false" customHeight="false" outlineLevel="0" collapsed="false">
      <c r="A16" s="27" t="s">
        <v>205</v>
      </c>
      <c r="B16" s="27" t="s">
        <v>206</v>
      </c>
      <c r="C16" s="27" t="s">
        <v>207</v>
      </c>
    </row>
    <row r="17" customFormat="false" ht="15" hidden="false" customHeight="false" outlineLevel="0" collapsed="false">
      <c r="A17" s="54" t="s">
        <v>208</v>
      </c>
      <c r="B17" s="30" t="n">
        <f aca="false">'07_RECRUITMENT_PIPELINE'!$B$5</f>
        <v>0</v>
      </c>
      <c r="C17" s="34" t="s">
        <v>209</v>
      </c>
    </row>
    <row r="18" customFormat="false" ht="15" hidden="false" customHeight="false" outlineLevel="0" collapsed="false">
      <c r="A18" s="54" t="s">
        <v>210</v>
      </c>
      <c r="B18" s="30" t="n">
        <f aca="false">'07_RECRUITMENT_PIPELINE'!$B$6</f>
        <v>0</v>
      </c>
      <c r="C18" s="34" t="str">
        <f aca="false">IFERROR(IF(B17=0,"—",TEXT(B18/B17,"0%")),"—")</f>
        <v>—</v>
      </c>
    </row>
    <row r="19" customFormat="false" ht="15" hidden="false" customHeight="false" outlineLevel="0" collapsed="false">
      <c r="A19" s="54" t="s">
        <v>211</v>
      </c>
      <c r="B19" s="30" t="n">
        <f aca="false">'07_RECRUITMENT_PIPELINE'!$B$7</f>
        <v>0</v>
      </c>
      <c r="C19" s="34" t="str">
        <f aca="false">IFERROR(IF(B18=0,"—",TEXT(B19/B18,"0%")),"—")</f>
        <v>—</v>
      </c>
    </row>
    <row r="20" customFormat="false" ht="15" hidden="false" customHeight="false" outlineLevel="0" collapsed="false">
      <c r="A20" s="54" t="s">
        <v>212</v>
      </c>
      <c r="B20" s="30" t="n">
        <f aca="false">'07_RECRUITMENT_PIPELINE'!$B$8</f>
        <v>0</v>
      </c>
      <c r="C20" s="34" t="str">
        <f aca="false">IFERROR(IF(B19=0,"—",TEXT(B20/B19,"0%")),"—")</f>
        <v>—</v>
      </c>
    </row>
    <row r="21" customFormat="false" ht="15" hidden="false" customHeight="false" outlineLevel="0" collapsed="false">
      <c r="A21" s="54" t="s">
        <v>213</v>
      </c>
      <c r="B21" s="30" t="n">
        <f aca="false">'07_RECRUITMENT_PIPELINE'!$B$9</f>
        <v>0</v>
      </c>
      <c r="C21" s="34" t="str">
        <f aca="false">IFERROR(IF(B20=0,"—",TEXT(B21/B20,"0%")),"—")</f>
        <v>—</v>
      </c>
    </row>
    <row r="22" customFormat="false" ht="15" hidden="false" customHeight="false" outlineLevel="0" collapsed="false">
      <c r="A22" s="54" t="s">
        <v>214</v>
      </c>
      <c r="B22" s="30" t="n">
        <f aca="false">'07_RECRUITMENT_PIPELINE'!$B$10</f>
        <v>0</v>
      </c>
      <c r="C22" s="34" t="str">
        <f aca="false">IFERROR(IF(B21=0,"—",TEXT(B22/B21,"0%")),"—")</f>
        <v>—</v>
      </c>
    </row>
  </sheetData>
  <sheetProtection sheet="true" formatCells="false" formatColumns="false" formatRows="false" sort="false" autoFilter="false"/>
  <mergeCells count="2">
    <mergeCell ref="A1:D1"/>
    <mergeCell ref="A2:D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6"/>
  </cols>
  <sheetData>
    <row r="1" customFormat="false" ht="33.75" hidden="false" customHeight="true" outlineLevel="0" collapsed="false">
      <c r="A1" s="17" t="s">
        <v>215</v>
      </c>
      <c r="B1" s="17"/>
      <c r="C1" s="17"/>
      <c r="D1" s="17"/>
      <c r="E1" s="17"/>
      <c r="F1" s="17"/>
      <c r="G1" s="17"/>
      <c r="H1" s="17"/>
      <c r="I1" s="17"/>
      <c r="J1" s="17"/>
    </row>
    <row r="2" customFormat="false" ht="15" hidden="false" customHeight="false" outlineLevel="0" collapsed="false">
      <c r="A2" s="18" t="s">
        <v>216</v>
      </c>
      <c r="B2" s="18"/>
      <c r="C2" s="18"/>
      <c r="D2" s="18"/>
      <c r="E2" s="18"/>
      <c r="F2" s="18"/>
      <c r="G2" s="18"/>
      <c r="H2" s="18"/>
      <c r="I2" s="18"/>
      <c r="J2" s="18"/>
    </row>
    <row r="4" customFormat="false" ht="15.75" hidden="false" customHeight="true" outlineLevel="0" collapsed="false">
      <c r="A4" s="55" t="s">
        <v>217</v>
      </c>
      <c r="C4" s="55" t="s">
        <v>218</v>
      </c>
      <c r="E4" s="55" t="s">
        <v>219</v>
      </c>
      <c r="G4" s="55" t="s">
        <v>220</v>
      </c>
      <c r="I4" s="55" t="s">
        <v>221</v>
      </c>
    </row>
    <row r="5" customFormat="false" ht="27.75" hidden="false" customHeight="true" outlineLevel="0" collapsed="false">
      <c r="A5" s="56" t="n">
        <f aca="false">'07_RECRUITMENT_PIPELINE'!$B$5</f>
        <v>0</v>
      </c>
      <c r="C5" s="56" t="n">
        <f aca="false">'07_RECRUITMENT_PIPELINE'!$B$7</f>
        <v>0</v>
      </c>
      <c r="E5" s="56" t="n">
        <f aca="false">'07_RECRUITMENT_PIPELINE'!$B$8</f>
        <v>0</v>
      </c>
      <c r="G5" s="56" t="n">
        <f aca="false">'07_RECRUITMENT_PIPELINE'!$B$9</f>
        <v>0</v>
      </c>
      <c r="I5" s="56" t="n">
        <f aca="false">'07_RECRUITMENT_PIPELINE'!$B$10</f>
        <v>0</v>
      </c>
    </row>
    <row r="6" customFormat="false" ht="7.5" hidden="false" customHeight="true" outlineLevel="0" collapsed="false">
      <c r="A6" s="56"/>
      <c r="C6" s="56"/>
      <c r="E6" s="56"/>
      <c r="G6" s="56"/>
      <c r="I6" s="56"/>
    </row>
    <row r="8" customFormat="false" ht="15.75" hidden="false" customHeight="true" outlineLevel="0" collapsed="false">
      <c r="A8" s="55" t="s">
        <v>222</v>
      </c>
      <c r="C8" s="55" t="s">
        <v>223</v>
      </c>
      <c r="E8" s="55" t="s">
        <v>49</v>
      </c>
      <c r="F8" s="55"/>
      <c r="G8" s="55" t="s">
        <v>224</v>
      </c>
      <c r="I8" s="55" t="s">
        <v>225</v>
      </c>
    </row>
    <row r="9" customFormat="false" ht="27.75" hidden="false" customHeight="true" outlineLevel="0" collapsed="false">
      <c r="A9" s="56" t="str">
        <f aca="false">IFERROR(ROUND(AVERAGEIF('04_CANDIDATES'!$J$5:$J$64,"&lt;&gt;"),0),"")</f>
        <v/>
      </c>
      <c r="C9" s="56" t="str">
        <f aca="true">IFERROR(IF('01_POSITION'!$B$15="","",TODAY()-'01_POSITION'!$B$15),"")</f>
        <v/>
      </c>
      <c r="E9" s="57" t="str">
        <f aca="false">'00_START'!$D$51</f>
        <v>0%</v>
      </c>
      <c r="F9" s="57"/>
      <c r="G9" s="56" t="n">
        <f aca="false">'07_RECRUITMENT_PIPELINE'!$B$11</f>
        <v>0</v>
      </c>
      <c r="I9" s="56" t="n">
        <f aca="false">'07_RECRUITMENT_PIPELINE'!$B$12</f>
        <v>0</v>
      </c>
    </row>
    <row r="10" customFormat="false" ht="7.5" hidden="false" customHeight="true" outlineLevel="0" collapsed="false">
      <c r="A10" s="56"/>
      <c r="C10" s="56"/>
      <c r="E10" s="57"/>
      <c r="F10" s="57"/>
      <c r="G10" s="56"/>
      <c r="I10" s="56"/>
    </row>
    <row r="13" customFormat="false" ht="15" hidden="false" customHeight="false" outlineLevel="0" collapsed="false">
      <c r="A13" s="14" t="s">
        <v>226</v>
      </c>
    </row>
    <row r="14" customFormat="false" ht="15" hidden="false" customHeight="false" outlineLevel="0" collapsed="false">
      <c r="A14" s="11" t="s">
        <v>205</v>
      </c>
      <c r="B14" s="11" t="s">
        <v>206</v>
      </c>
    </row>
    <row r="15" customFormat="false" ht="15" hidden="false" customHeight="false" outlineLevel="0" collapsed="false">
      <c r="A15" s="46" t="s">
        <v>227</v>
      </c>
      <c r="B15" s="46" t="n">
        <f aca="false">COUNTIFS('04_CANDIDATES'!$I$5:$I$64,"Applied")</f>
        <v>0</v>
      </c>
    </row>
    <row r="16" customFormat="false" ht="15" hidden="false" customHeight="false" outlineLevel="0" collapsed="false">
      <c r="A16" s="46" t="s">
        <v>228</v>
      </c>
      <c r="B16" s="46" t="n">
        <f aca="false">COUNTIFS('04_CANDIDATES'!$I$5:$I$64,"CV Review")</f>
        <v>0</v>
      </c>
    </row>
    <row r="17" customFormat="false" ht="15" hidden="false" customHeight="false" outlineLevel="0" collapsed="false">
      <c r="A17" s="46" t="s">
        <v>210</v>
      </c>
      <c r="B17" s="46" t="n">
        <f aca="false">COUNTIFS('04_CANDIDATES'!$I$5:$I$64,"Screening")</f>
        <v>0</v>
      </c>
    </row>
    <row r="18" customFormat="false" ht="15" hidden="false" customHeight="false" outlineLevel="0" collapsed="false">
      <c r="A18" s="46" t="s">
        <v>211</v>
      </c>
      <c r="B18" s="46" t="n">
        <f aca="false">COUNTIFS('04_CANDIDATES'!$I$5:$I$64,"Interview")</f>
        <v>0</v>
      </c>
    </row>
    <row r="19" customFormat="false" ht="15" hidden="false" customHeight="false" outlineLevel="0" collapsed="false">
      <c r="A19" s="46" t="s">
        <v>229</v>
      </c>
      <c r="B19" s="46" t="n">
        <f aca="false">COUNTIFS('04_CANDIDATES'!$I$5:$I$64,"Assessment")</f>
        <v>0</v>
      </c>
    </row>
    <row r="20" customFormat="false" ht="15" hidden="false" customHeight="false" outlineLevel="0" collapsed="false">
      <c r="A20" s="46" t="s">
        <v>230</v>
      </c>
      <c r="B20" s="46" t="n">
        <f aca="false">COUNTIFS('04_CANDIDATES'!$I$5:$I$64,"Hiring Manager Interview")</f>
        <v>0</v>
      </c>
    </row>
    <row r="21" customFormat="false" ht="15" hidden="false" customHeight="false" outlineLevel="0" collapsed="false">
      <c r="A21" s="46" t="s">
        <v>231</v>
      </c>
      <c r="B21" s="46" t="n">
        <f aca="false">COUNTIFS('04_CANDIDATES'!$I$5:$I$64,"Final Interview")</f>
        <v>0</v>
      </c>
    </row>
    <row r="22" customFormat="false" ht="15" hidden="false" customHeight="false" outlineLevel="0" collapsed="false">
      <c r="A22" s="46" t="s">
        <v>232</v>
      </c>
      <c r="B22" s="46" t="n">
        <f aca="false">COUNTIFS('04_CANDIDATES'!$I$5:$I$64,"Reference Check")</f>
        <v>0</v>
      </c>
    </row>
    <row r="23" customFormat="false" ht="15" hidden="false" customHeight="false" outlineLevel="0" collapsed="false">
      <c r="A23" s="46" t="s">
        <v>213</v>
      </c>
      <c r="B23" s="46" t="n">
        <f aca="false">COUNTIFS('04_CANDIDATES'!$I$5:$I$64,"Offer")</f>
        <v>0</v>
      </c>
    </row>
    <row r="24" customFormat="false" ht="15" hidden="false" customHeight="false" outlineLevel="0" collapsed="false">
      <c r="A24" s="46" t="s">
        <v>201</v>
      </c>
      <c r="B24" s="46" t="n">
        <f aca="false">COUNTIFS('04_CANDIDATES'!$I$5:$I$64,"Hired")</f>
        <v>0</v>
      </c>
    </row>
    <row r="25" customFormat="false" ht="15" hidden="false" customHeight="false" outlineLevel="0" collapsed="false">
      <c r="A25" s="46" t="s">
        <v>202</v>
      </c>
      <c r="B25" s="46" t="n">
        <f aca="false">COUNTIFS('04_CANDIDATES'!$I$5:$I$64,"Rejected")</f>
        <v>0</v>
      </c>
    </row>
    <row r="26" customFormat="false" ht="15" hidden="false" customHeight="false" outlineLevel="0" collapsed="false">
      <c r="A26" s="46" t="s">
        <v>203</v>
      </c>
      <c r="B26" s="46" t="n">
        <f aca="false">COUNTIFS('04_CANDIDATES'!$I$5:$I$64,"Withdrawn")</f>
        <v>0</v>
      </c>
    </row>
    <row r="29" customFormat="false" ht="15" hidden="false" customHeight="false" outlineLevel="0" collapsed="false">
      <c r="A29" s="14" t="s">
        <v>233</v>
      </c>
    </row>
    <row r="30" customFormat="false" ht="15" hidden="false" customHeight="false" outlineLevel="0" collapsed="false">
      <c r="A30" s="11" t="s">
        <v>146</v>
      </c>
      <c r="B30" s="11" t="s">
        <v>206</v>
      </c>
    </row>
    <row r="31" customFormat="false" ht="15" hidden="false" customHeight="false" outlineLevel="0" collapsed="false">
      <c r="A31" s="46" t="s">
        <v>234</v>
      </c>
      <c r="B31" s="46" t="n">
        <f aca="false">COUNTIFS('04_CANDIDATES'!$E$5:$E$64,"LinkedIn")</f>
        <v>0</v>
      </c>
    </row>
    <row r="32" customFormat="false" ht="15" hidden="false" customHeight="false" outlineLevel="0" collapsed="false">
      <c r="A32" s="46" t="s">
        <v>235</v>
      </c>
      <c r="B32" s="46" t="n">
        <f aca="false">COUNTIFS('04_CANDIDATES'!$E$5:$E$64,"Job Portal")</f>
        <v>0</v>
      </c>
    </row>
    <row r="33" customFormat="false" ht="15" hidden="false" customHeight="false" outlineLevel="0" collapsed="false">
      <c r="A33" s="46" t="s">
        <v>236</v>
      </c>
      <c r="B33" s="46" t="n">
        <f aca="false">COUNTIFS('04_CANDIDATES'!$E$5:$E$64,"Recruitment Agency")</f>
        <v>0</v>
      </c>
    </row>
    <row r="34" customFormat="false" ht="15" hidden="false" customHeight="false" outlineLevel="0" collapsed="false">
      <c r="A34" s="46" t="s">
        <v>237</v>
      </c>
      <c r="B34" s="46" t="n">
        <f aca="false">COUNTIFS('04_CANDIDATES'!$E$5:$E$64,"Employee Referral")</f>
        <v>0</v>
      </c>
    </row>
    <row r="35" customFormat="false" ht="15" hidden="false" customHeight="false" outlineLevel="0" collapsed="false">
      <c r="A35" s="46" t="s">
        <v>238</v>
      </c>
      <c r="B35" s="46" t="n">
        <f aca="false">COUNTIFS('04_CANDIDATES'!$E$5:$E$64,"Internal Application")</f>
        <v>0</v>
      </c>
    </row>
    <row r="36" customFormat="false" ht="15" hidden="false" customHeight="false" outlineLevel="0" collapsed="false">
      <c r="A36" s="46" t="s">
        <v>239</v>
      </c>
      <c r="B36" s="46" t="n">
        <f aca="false">COUNTIFS('04_CANDIDATES'!$E$5:$E$64,"Direct Approach")</f>
        <v>0</v>
      </c>
    </row>
    <row r="37" customFormat="false" ht="15" hidden="false" customHeight="false" outlineLevel="0" collapsed="false">
      <c r="A37" s="46" t="s">
        <v>240</v>
      </c>
      <c r="B37" s="46" t="n">
        <f aca="false">COUNTIFS('04_CANDIDATES'!$E$5:$E$64,"Job Fair")</f>
        <v>0</v>
      </c>
    </row>
    <row r="38" customFormat="false" ht="15" hidden="false" customHeight="false" outlineLevel="0" collapsed="false">
      <c r="A38" s="46" t="s">
        <v>241</v>
      </c>
      <c r="B38" s="46" t="n">
        <f aca="false">COUNTIFS('04_CANDIDATES'!$E$5:$E$64,"Other")</f>
        <v>0</v>
      </c>
    </row>
    <row r="41" customFormat="false" ht="15" hidden="false" customHeight="false" outlineLevel="0" collapsed="false">
      <c r="A41" s="14" t="s">
        <v>242</v>
      </c>
    </row>
    <row r="42" customFormat="false" ht="15" hidden="false" customHeight="false" outlineLevel="0" collapsed="false">
      <c r="A42" s="11" t="s">
        <v>86</v>
      </c>
      <c r="B42" s="11" t="s">
        <v>151</v>
      </c>
    </row>
    <row r="43" customFormat="false" ht="15" hidden="false" customHeight="false" outlineLevel="0" collapsed="false">
      <c r="A43" s="0" t="str">
        <f aca="false">'06_FINALISTS_COMPARISON'!$B$6</f>
        <v/>
      </c>
      <c r="B43" s="0" t="str">
        <f aca="false">'06_FINALISTS_COMPARISON'!$B$7</f>
        <v/>
      </c>
    </row>
    <row r="44" customFormat="false" ht="15" hidden="false" customHeight="false" outlineLevel="0" collapsed="false">
      <c r="A44" s="0" t="str">
        <f aca="false">'06_FINALISTS_COMPARISON'!$C$6</f>
        <v/>
      </c>
      <c r="B44" s="0" t="str">
        <f aca="false">'06_FINALISTS_COMPARISON'!$C$7</f>
        <v/>
      </c>
    </row>
    <row r="45" customFormat="false" ht="15" hidden="false" customHeight="false" outlineLevel="0" collapsed="false">
      <c r="A45" s="0" t="str">
        <f aca="false">'06_FINALISTS_COMPARISON'!$D$6</f>
        <v/>
      </c>
      <c r="B45" s="0" t="str">
        <f aca="false">'06_FINALISTS_COMPARISON'!$D$7</f>
        <v/>
      </c>
    </row>
    <row r="46" customFormat="false" ht="15" hidden="false" customHeight="false" outlineLevel="0" collapsed="false">
      <c r="A46" s="0" t="str">
        <f aca="false">'06_FINALISTS_COMPARISON'!$E$6</f>
        <v/>
      </c>
      <c r="B46" s="0" t="str">
        <f aca="false">'06_FINALISTS_COMPARISON'!$E$7</f>
        <v/>
      </c>
    </row>
    <row r="47" customFormat="false" ht="15" hidden="false" customHeight="false" outlineLevel="0" collapsed="false">
      <c r="A47" s="0" t="str">
        <f aca="false">'06_FINALISTS_COMPARISON'!$F$6</f>
        <v/>
      </c>
      <c r="B47" s="0" t="str">
        <f aca="false">'06_FINALISTS_COMPARISON'!$F$7</f>
        <v/>
      </c>
    </row>
  </sheetData>
  <sheetProtection sheet="true" formatCells="false" formatColumns="false" formatRows="false" sort="false" autoFilter="false"/>
  <mergeCells count="13">
    <mergeCell ref="A1:J1"/>
    <mergeCell ref="A2:J2"/>
    <mergeCell ref="A5:A6"/>
    <mergeCell ref="C5:C6"/>
    <mergeCell ref="E5:E6"/>
    <mergeCell ref="G5:G6"/>
    <mergeCell ref="I5:I6"/>
    <mergeCell ref="E8:F8"/>
    <mergeCell ref="A9:A10"/>
    <mergeCell ref="C9:C10"/>
    <mergeCell ref="E9:F10"/>
    <mergeCell ref="G9:G10"/>
    <mergeCell ref="I9:I1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60"/>
  </cols>
  <sheetData>
    <row r="1" customFormat="false" ht="33.75" hidden="false" customHeight="true" outlineLevel="0" collapsed="false">
      <c r="A1" s="17" t="s">
        <v>243</v>
      </c>
      <c r="B1" s="17"/>
    </row>
    <row r="2" customFormat="false" ht="15" hidden="false" customHeight="false" outlineLevel="0" collapsed="false">
      <c r="A2" s="18" t="s">
        <v>244</v>
      </c>
      <c r="B2" s="18"/>
    </row>
    <row r="4" customFormat="false" ht="15" hidden="false" customHeight="false" outlineLevel="0" collapsed="false">
      <c r="A4" s="11" t="s">
        <v>161</v>
      </c>
      <c r="B4" s="39"/>
    </row>
    <row r="6" customFormat="false" ht="15" hidden="false" customHeight="false" outlineLevel="0" collapsed="false">
      <c r="A6" s="11" t="s">
        <v>86</v>
      </c>
      <c r="B6" s="11" t="str">
        <f aca="false">IF($B$4="","",IFERROR(INDEX('04_CANDIDATES'!$B$5:$B$64,MATCH($B$4,'04_CANDIDATES'!$A$5:$A$64,0)),""))</f>
        <v/>
      </c>
    </row>
    <row r="7" customFormat="false" ht="15" hidden="false" customHeight="false" outlineLevel="0" collapsed="false">
      <c r="A7" s="11" t="s">
        <v>87</v>
      </c>
      <c r="B7" s="11" t="n">
        <f aca="false">'01_POSITION'!$B$5</f>
        <v>0</v>
      </c>
    </row>
    <row r="8" customFormat="false" ht="19.7" hidden="false" customHeight="false" outlineLevel="0" collapsed="false">
      <c r="A8" s="11" t="s">
        <v>151</v>
      </c>
      <c r="B8" s="58" t="str">
        <f aca="false">IF($B$4="","",IFERROR(INDEX('05_CANDIDATE_SCORECARD'!$C$47:$C$106,MATCH($B$4,'05_CANDIDATE_SCORECARD'!$A$47:$A$106,0)),""))</f>
        <v/>
      </c>
    </row>
    <row r="9" customFormat="false" ht="16.15" hidden="false" customHeight="false" outlineLevel="0" collapsed="false">
      <c r="A9" s="11" t="s">
        <v>191</v>
      </c>
      <c r="B9" s="59" t="str">
        <f aca="false">IF($B$4="","",IFERROR(IF(OR(INDEX('05_CANDIDATE_SCORECARD'!$D$47:$D$106,MATCH($B$4,'05_CANDIDATE_SCORECARD'!$A$47:$A$106,0))="RED",SUMPRODUCT(('02_SELECTION_CRITERIA'!$D$7:$D$21="Yes")*((TRANSPOSE(INDEX('05_CANDIDATE_SCORECARD'!$F$47:$T$106,MATCH($B$4,'05_CANDIDATE_SCORECARD'!$A$47:$A$106,0),0))&lt;'02_SELECTION_CRITERIA'!$F$7:$F$21)))&gt;0),"Not Recommended",IF(AND(INDEX('05_CANDIDATE_SCORECARD'!$C$47:$C$106,MATCH($B$4,'05_CANDIDATE_SCORECARD'!$A$47:$A$106,0))&gt;=80,INDEX('05_CANDIDATE_SCORECARD'!$D$47:$D$106,MATCH($B$4,'05_CANDIDATE_SCORECARD'!$A$47:$A$106,0))&lt;&gt;"AMBER"),"Recommended",IF(INDEX('05_CANDIDATE_SCORECARD'!$C$47:$C$106,MATCH($B$4,'05_CANDIDATE_SCORECARD'!$A$47:$A$106,0))&gt;=65,"Recommended with Reservations","Further Assessment Required"))),""))</f>
        <v/>
      </c>
    </row>
    <row r="11" customFormat="false" ht="3" hidden="false" customHeight="true" outlineLevel="0" collapsed="false">
      <c r="A11" s="5"/>
      <c r="B11" s="5"/>
    </row>
    <row r="13" customFormat="false" ht="15" hidden="false" customHeight="false" outlineLevel="0" collapsed="false">
      <c r="A13" s="14" t="s">
        <v>245</v>
      </c>
    </row>
    <row r="14" customFormat="false" ht="15" hidden="false" customHeight="false" outlineLevel="0" collapsed="false">
      <c r="A14" s="60" t="str">
        <f aca="false">IF($B$4="","","Kandidat "&amp;IF($B$4="","",IFERROR(INDEX('04_CANDIDATES'!$B$5:$B$64,MATCH($B$4,'04_CANDIDATES'!$A$5:$A$64,0)),""))&amp;" ostvario je ukupan rezultat od "&amp;TEXT(INDEX('05_CANDIDATE_SCORECARD'!$C$47:$C$106,MATCH($B$4,'05_CANDIDATE_SCORECARD'!$A$47:$A$106,0)),"0")&amp;"/100 na osnovu definisanih kriterija selekcije. Decision flag: "&amp;INDEX('05_CANDIDATE_SCORECARD'!$D$47:$D$106,MATCH($B$4,'05_CANDIDATE_SCORECARD'!$A$47:$A$106,0))&amp;". Preporuka procesa: "&amp;B9&amp;".")</f>
        <v/>
      </c>
      <c r="B14" s="60"/>
    </row>
    <row r="15" customFormat="false" ht="15" hidden="false" customHeight="false" outlineLevel="0" collapsed="false">
      <c r="A15" s="60"/>
      <c r="B15" s="60"/>
    </row>
    <row r="16" customFormat="false" ht="15" hidden="false" customHeight="false" outlineLevel="0" collapsed="false">
      <c r="A16" s="60"/>
      <c r="B16" s="60"/>
    </row>
    <row r="18" customFormat="false" ht="15" hidden="false" customHeight="false" outlineLevel="0" collapsed="false">
      <c r="A18" s="14" t="s">
        <v>246</v>
      </c>
    </row>
    <row r="19" customFormat="false" ht="15" hidden="false" customHeight="false" outlineLevel="0" collapsed="false">
      <c r="A19" s="21" t="str">
        <f aca="false">IF($B$4="","",IFERROR(INDEX('05_CANDIDATE_SCORECARD'!$V$47:$V$106,MATCH($B$4,'05_CANDIDATE_SCORECARD'!$A$47:$A$106,0)),""))</f>
        <v/>
      </c>
      <c r="B19" s="21"/>
    </row>
    <row r="20" customFormat="false" ht="15" hidden="false" customHeight="false" outlineLevel="0" collapsed="false">
      <c r="A20" s="21"/>
      <c r="B20" s="21"/>
    </row>
    <row r="22" customFormat="false" ht="15" hidden="false" customHeight="false" outlineLevel="0" collapsed="false">
      <c r="A22" s="14" t="s">
        <v>247</v>
      </c>
    </row>
    <row r="23" customFormat="false" ht="15" hidden="false" customHeight="false" outlineLevel="0" collapsed="false">
      <c r="A23" s="21" t="str">
        <f aca="false">IF($B$4="","",IFERROR(INDEX('05_CANDIDATE_SCORECARD'!$W$47:$W$106,MATCH($B$4,'05_CANDIDATE_SCORECARD'!$A$47:$A$106,0)),""))</f>
        <v/>
      </c>
      <c r="B23" s="21"/>
    </row>
    <row r="24" customFormat="false" ht="15" hidden="false" customHeight="false" outlineLevel="0" collapsed="false">
      <c r="A24" s="21"/>
      <c r="B24" s="21"/>
    </row>
    <row r="26" customFormat="false" ht="15" hidden="false" customHeight="false" outlineLevel="0" collapsed="false">
      <c r="A26" s="14" t="s">
        <v>248</v>
      </c>
    </row>
    <row r="27" customFormat="false" ht="15" hidden="false" customHeight="false" outlineLevel="0" collapsed="false">
      <c r="A27" s="21" t="str">
        <f aca="false">IF($B$4="","",IFERROR(INDEX('05_CANDIDATE_SCORECARD'!$X$47:$X$106,MATCH($B$4,'05_CANDIDATE_SCORECARD'!$A$47:$A$106,0)),""))</f>
        <v/>
      </c>
      <c r="B27" s="21"/>
    </row>
    <row r="28" customFormat="false" ht="15" hidden="false" customHeight="false" outlineLevel="0" collapsed="false">
      <c r="A28" s="21"/>
      <c r="B28" s="21"/>
    </row>
    <row r="30" customFormat="false" ht="15" hidden="false" customHeight="false" outlineLevel="0" collapsed="false">
      <c r="A30" s="14" t="s">
        <v>249</v>
      </c>
    </row>
    <row r="31" customFormat="false" ht="15" hidden="false" customHeight="false" outlineLevel="0" collapsed="false">
      <c r="A31" s="21" t="str">
        <f aca="false">IF($B$4="","",IFERROR(IF(IF(AND('02_SELECTION_CRITERIA'!$A$7&lt;&gt;"",INDEX('05_CANDIDATE_SCORECARD'!$F$47:$F$106,MATCH($B$4,'05_CANDIDATE_SCORECARD'!$A$47:$A$106,0))&lt;&gt;"",INDEX('05_CANDIDATE_SCORECARD'!$F$47:$F$106,MATCH($B$4,'05_CANDIDATE_SCORECARD'!$A$47:$A$106,0))&lt;'02_SELECTION_CRITERIA'!$F$7),'02_SELECTION_CRITERIA'!$A$7&amp;"; ","")&amp;IF(AND('02_SELECTION_CRITERIA'!$A$8&lt;&gt;"",INDEX('05_CANDIDATE_SCORECARD'!$G$47:$G$106,MATCH($B$4,'05_CANDIDATE_SCORECARD'!$A$47:$A$106,0))&lt;&gt;"",INDEX('05_CANDIDATE_SCORECARD'!$G$47:$G$106,MATCH($B$4,'05_CANDIDATE_SCORECARD'!$A$47:$A$106,0))&lt;'02_SELECTION_CRITERIA'!$F$8),'02_SELECTION_CRITERIA'!$A$8&amp;"; ","")&amp;IF(AND('02_SELECTION_CRITERIA'!$A$9&lt;&gt;"",INDEX('05_CANDIDATE_SCORECARD'!$H$47:$H$106,MATCH($B$4,'05_CANDIDATE_SCORECARD'!$A$47:$A$106,0))&lt;&gt;"",INDEX('05_CANDIDATE_SCORECARD'!$H$47:$H$106,MATCH($B$4,'05_CANDIDATE_SCORECARD'!$A$47:$A$106,0))&lt;'02_SELECTION_CRITERIA'!$F$9),'02_SELECTION_CRITERIA'!$A$9&amp;"; ","")&amp;IF(AND('02_SELECTION_CRITERIA'!$A$10&lt;&gt;"",INDEX('05_CANDIDATE_SCORECARD'!$I$47:$I$106,MATCH($B$4,'05_CANDIDATE_SCORECARD'!$A$47:$A$106,0))&lt;&gt;"",INDEX('05_CANDIDATE_SCORECARD'!$I$47:$I$106,MATCH($B$4,'05_CANDIDATE_SCORECARD'!$A$47:$A$106,0))&lt;'02_SELECTION_CRITERIA'!$F$10),'02_SELECTION_CRITERIA'!$A$10&amp;"; ","")&amp;IF(AND('02_SELECTION_CRITERIA'!$A$11&lt;&gt;"",INDEX('05_CANDIDATE_SCORECARD'!$J$47:$J$106,MATCH($B$4,'05_CANDIDATE_SCORECARD'!$A$47:$A$106,0))&lt;&gt;"",INDEX('05_CANDIDATE_SCORECARD'!$J$47:$J$106,MATCH($B$4,'05_CANDIDATE_SCORECARD'!$A$47:$A$106,0))&lt;'02_SELECTION_CRITERIA'!$F$11),'02_SELECTION_CRITERIA'!$A$11&amp;"; ","")&amp;IF(AND('02_SELECTION_CRITERIA'!$A$12&lt;&gt;"",INDEX('05_CANDIDATE_SCORECARD'!$K$47:$K$106,MATCH($B$4,'05_CANDIDATE_SCORECARD'!$A$47:$A$106,0))&lt;&gt;"",INDEX('05_CANDIDATE_SCORECARD'!$K$47:$K$106,MATCH($B$4,'05_CANDIDATE_SCORECARD'!$A$47:$A$106,0))&lt;'02_SELECTION_CRITERIA'!$F$12),'02_SELECTION_CRITERIA'!$A$12&amp;"; ","")&amp;IF(AND('02_SELECTION_CRITERIA'!$A$13&lt;&gt;"",INDEX('05_CANDIDATE_SCORECARD'!$L$47:$L$106,MATCH($B$4,'05_CANDIDATE_SCORECARD'!$A$47:$A$106,0))&lt;&gt;"",INDEX('05_CANDIDATE_SCORECARD'!$L$47:$L$106,MATCH($B$4,'05_CANDIDATE_SCORECARD'!$A$47:$A$106,0))&lt;'02_SELECTION_CRITERIA'!$F$13),'02_SELECTION_CRITERIA'!$A$13&amp;"; ","")&amp;IF(AND('02_SELECTION_CRITERIA'!$A$14&lt;&gt;"",INDEX('05_CANDIDATE_SCORECARD'!$M$47:$M$106,MATCH($B$4,'05_CANDIDATE_SCORECARD'!$A$47:$A$106,0))&lt;&gt;"",INDEX('05_CANDIDATE_SCORECARD'!$M$47:$M$106,MATCH($B$4,'05_CANDIDATE_SCORECARD'!$A$47:$A$106,0))&lt;'02_SELECTION_CRITERIA'!$F$14),'02_SELECTION_CRITERIA'!$A$14&amp;"; ","")&amp;IF(AND('02_SELECTION_CRITERIA'!$A$15&lt;&gt;"",INDEX('05_CANDIDATE_SCORECARD'!$N$47:$N$106,MATCH($B$4,'05_CANDIDATE_SCORECARD'!$A$47:$A$106,0))&lt;&gt;"",INDEX('05_CANDIDATE_SCORECARD'!$N$47:$N$106,MATCH($B$4,'05_CANDIDATE_SCORECARD'!$A$47:$A$106,0))&lt;'02_SELECTION_CRITERIA'!$F$15),'02_SELECTION_CRITERIA'!$A$15&amp;"; ","")&amp;IF(AND('02_SELECTION_CRITERIA'!$A$16&lt;&gt;"",INDEX('05_CANDIDATE_SCORECARD'!$O$47:$O$106,MATCH($B$4,'05_CANDIDATE_SCORECARD'!$A$47:$A$106,0))&lt;&gt;"",INDEX('05_CANDIDATE_SCORECARD'!$O$47:$O$106,MATCH($B$4,'05_CANDIDATE_SCORECARD'!$A$47:$A$106,0))&lt;'02_SELECTION_CRITERIA'!$F$16),'02_SELECTION_CRITERIA'!$A$16&amp;"; ","")&amp;IF(AND('02_SELECTION_CRITERIA'!$A$17&lt;&gt;"",INDEX('05_CANDIDATE_SCORECARD'!$P$47:$P$106,MATCH($B$4,'05_CANDIDATE_SCORECARD'!$A$47:$A$106,0))&lt;&gt;"",INDEX('05_CANDIDATE_SCORECARD'!$P$47:$P$106,MATCH($B$4,'05_CANDIDATE_SCORECARD'!$A$47:$A$106,0))&lt;'02_SELECTION_CRITERIA'!$F$17),'02_SELECTION_CRITERIA'!$A$17&amp;"; ","")&amp;IF(AND('02_SELECTION_CRITERIA'!$A$18&lt;&gt;"",INDEX('05_CANDIDATE_SCORECARD'!$Q$47:$Q$106,MATCH($B$4,'05_CANDIDATE_SCORECARD'!$A$47:$A$106,0))&lt;&gt;"",INDEX('05_CANDIDATE_SCORECARD'!$Q$47:$Q$106,MATCH($B$4,'05_CANDIDATE_SCORECARD'!$A$47:$A$106,0))&lt;'02_SELECTION_CRITERIA'!$F$18),'02_SELECTION_CRITERIA'!$A$18&amp;"; ","")&amp;IF(AND('02_SELECTION_CRITERIA'!$A$19&lt;&gt;"",INDEX('05_CANDIDATE_SCORECARD'!$R$47:$R$106,MATCH($B$4,'05_CANDIDATE_SCORECARD'!$A$47:$A$106,0))&lt;&gt;"",INDEX('05_CANDIDATE_SCORECARD'!$R$47:$R$106,MATCH($B$4,'05_CANDIDATE_SCORECARD'!$A$47:$A$106,0))&lt;'02_SELECTION_CRITERIA'!$F$19),'02_SELECTION_CRITERIA'!$A$19&amp;"; ","")&amp;IF(AND('02_SELECTION_CRITERIA'!$A$20&lt;&gt;"",INDEX('05_CANDIDATE_SCORECARD'!$S$47:$S$106,MATCH($B$4,'05_CANDIDATE_SCORECARD'!$A$47:$A$106,0))&lt;&gt;"",INDEX('05_CANDIDATE_SCORECARD'!$S$47:$S$106,MATCH($B$4,'05_CANDIDATE_SCORECARD'!$A$47:$A$106,0))&lt;'02_SELECTION_CRITERIA'!$F$20),'02_SELECTION_CRITERIA'!$A$20&amp;"; ","")&amp;IF(AND('02_SELECTION_CRITERIA'!$A$21&lt;&gt;"",INDEX('05_CANDIDATE_SCORECARD'!$T$47:$T$106,MATCH($B$4,'05_CANDIDATE_SCORECARD'!$A$47:$A$106,0))&lt;&gt;"",INDEX('05_CANDIDATE_SCORECARD'!$T$47:$T$106,MATCH($B$4,'05_CANDIDATE_SCORECARD'!$A$47:$A$106,0))&lt;'02_SELECTION_CRITERIA'!$F$21),'02_SELECTION_CRITERIA'!$A$21&amp;"; ","")="","Nema kriterija ispod zahtjeva.",IF(AND('02_SELECTION_CRITERIA'!$A$7&lt;&gt;"",INDEX('05_CANDIDATE_SCORECARD'!$F$47:$F$106,MATCH($B$4,'05_CANDIDATE_SCORECARD'!$A$47:$A$106,0))&lt;&gt;"",INDEX('05_CANDIDATE_SCORECARD'!$F$47:$F$106,MATCH($B$4,'05_CANDIDATE_SCORECARD'!$A$47:$A$106,0))&lt;'02_SELECTION_CRITERIA'!$F$7),'02_SELECTION_CRITERIA'!$A$7&amp;"; ","")&amp;IF(AND('02_SELECTION_CRITERIA'!$A$8&lt;&gt;"",INDEX('05_CANDIDATE_SCORECARD'!$G$47:$G$106,MATCH($B$4,'05_CANDIDATE_SCORECARD'!$A$47:$A$106,0))&lt;&gt;"",INDEX('05_CANDIDATE_SCORECARD'!$G$47:$G$106,MATCH($B$4,'05_CANDIDATE_SCORECARD'!$A$47:$A$106,0))&lt;'02_SELECTION_CRITERIA'!$F$8),'02_SELECTION_CRITERIA'!$A$8&amp;"; ","")&amp;IF(AND('02_SELECTION_CRITERIA'!$A$9&lt;&gt;"",INDEX('05_CANDIDATE_SCORECARD'!$H$47:$H$106,MATCH($B$4,'05_CANDIDATE_SCORECARD'!$A$47:$A$106,0))&lt;&gt;"",INDEX('05_CANDIDATE_SCORECARD'!$H$47:$H$106,MATCH($B$4,'05_CANDIDATE_SCORECARD'!$A$47:$A$106,0))&lt;'02_SELECTION_CRITERIA'!$F$9),'02_SELECTION_CRITERIA'!$A$9&amp;"; ","")&amp;IF(AND('02_SELECTION_CRITERIA'!$A$10&lt;&gt;"",INDEX('05_CANDIDATE_SCORECARD'!$I$47:$I$106,MATCH($B$4,'05_CANDIDATE_SCORECARD'!$A$47:$A$106,0))&lt;&gt;"",INDEX('05_CANDIDATE_SCORECARD'!$I$47:$I$106,MATCH($B$4,'05_CANDIDATE_SCORECARD'!$A$47:$A$106,0))&lt;'02_SELECTION_CRITERIA'!$F$10),'02_SELECTION_CRITERIA'!$A$10&amp;"; ","")&amp;IF(AND('02_SELECTION_CRITERIA'!$A$11&lt;&gt;"",INDEX('05_CANDIDATE_SCORECARD'!$J$47:$J$106,MATCH($B$4,'05_CANDIDATE_SCORECARD'!$A$47:$A$106,0))&lt;&gt;"",INDEX('05_CANDIDATE_SCORECARD'!$J$47:$J$106,MATCH($B$4,'05_CANDIDATE_SCORECARD'!$A$47:$A$106,0))&lt;'02_SELECTION_CRITERIA'!$F$11),'02_SELECTION_CRITERIA'!$A$11&amp;"; ","")&amp;IF(AND('02_SELECTION_CRITERIA'!$A$12&lt;&gt;"",INDEX('05_CANDIDATE_SCORECARD'!$K$47:$K$106,MATCH($B$4,'05_CANDIDATE_SCORECARD'!$A$47:$A$106,0))&lt;&gt;"",INDEX('05_CANDIDATE_SCORECARD'!$K$47:$K$106,MATCH($B$4,'05_CANDIDATE_SCORECARD'!$A$47:$A$106,0))&lt;'02_SELECTION_CRITERIA'!$F$12),'02_SELECTION_CRITERIA'!$A$12&amp;"; ","")&amp;IF(AND('02_SELECTION_CRITERIA'!$A$13&lt;&gt;"",INDEX('05_CANDIDATE_SCORECARD'!$L$47:$L$106,MATCH($B$4,'05_CANDIDATE_SCORECARD'!$A$47:$A$106,0))&lt;&gt;"",INDEX('05_CANDIDATE_SCORECARD'!$L$47:$L$106,MATCH($B$4,'05_CANDIDATE_SCORECARD'!$A$47:$A$106,0))&lt;'02_SELECTION_CRITERIA'!$F$13),'02_SELECTION_CRITERIA'!$A$13&amp;"; ","")&amp;IF(AND('02_SELECTION_CRITERIA'!$A$14&lt;&gt;"",INDEX('05_CANDIDATE_SCORECARD'!$M$47:$M$106,MATCH($B$4,'05_CANDIDATE_SCORECARD'!$A$47:$A$106,0))&lt;&gt;"",INDEX('05_CANDIDATE_SCORECARD'!$M$47:$M$106,MATCH($B$4,'05_CANDIDATE_SCORECARD'!$A$47:$A$106,0))&lt;'02_SELECTION_CRITERIA'!$F$14),'02_SELECTION_CRITERIA'!$A$14&amp;"; ","")&amp;IF(AND('02_SELECTION_CRITERIA'!$A$15&lt;&gt;"",INDEX('05_CANDIDATE_SCORECARD'!$N$47:$N$106,MATCH($B$4,'05_CANDIDATE_SCORECARD'!$A$47:$A$106,0))&lt;&gt;"",INDEX('05_CANDIDATE_SCORECARD'!$N$47:$N$106,MATCH($B$4,'05_CANDIDATE_SCORECARD'!$A$47:$A$106,0))&lt;'02_SELECTION_CRITERIA'!$F$15),'02_SELECTION_CRITERIA'!$A$15&amp;"; ","")&amp;IF(AND('02_SELECTION_CRITERIA'!$A$16&lt;&gt;"",INDEX('05_CANDIDATE_SCORECARD'!$O$47:$O$106,MATCH($B$4,'05_CANDIDATE_SCORECARD'!$A$47:$A$106,0))&lt;&gt;"",INDEX('05_CANDIDATE_SCORECARD'!$O$47:$O$106,MATCH($B$4,'05_CANDIDATE_SCORECARD'!$A$47:$A$106,0))&lt;'02_SELECTION_CRITERIA'!$F$16),'02_SELECTION_CRITERIA'!$A$16&amp;"; ","")&amp;IF(AND('02_SELECTION_CRITERIA'!$A$17&lt;&gt;"",INDEX('05_CANDIDATE_SCORECARD'!$P$47:$P$106,MATCH($B$4,'05_CANDIDATE_SCORECARD'!$A$47:$A$106,0))&lt;&gt;"",INDEX('05_CANDIDATE_SCORECARD'!$P$47:$P$106,MATCH($B$4,'05_CANDIDATE_SCORECARD'!$A$47:$A$106,0))&lt;'02_SELECTION_CRITERIA'!$F$17),'02_SELECTION_CRITERIA'!$A$17&amp;"; ","")&amp;IF(AND('02_SELECTION_CRITERIA'!$A$18&lt;&gt;"",INDEX('05_CANDIDATE_SCORECARD'!$Q$47:$Q$106,MATCH($B$4,'05_CANDIDATE_SCORECARD'!$A$47:$A$106,0))&lt;&gt;"",INDEX('05_CANDIDATE_SCORECARD'!$Q$47:$Q$106,MATCH($B$4,'05_CANDIDATE_SCORECARD'!$A$47:$A$106,0))&lt;'02_SELECTION_CRITERIA'!$F$18),'02_SELECTION_CRITERIA'!$A$18&amp;"; ","")&amp;IF(AND('02_SELECTION_CRITERIA'!$A$19&lt;&gt;"",INDEX('05_CANDIDATE_SCORECARD'!$R$47:$R$106,MATCH($B$4,'05_CANDIDATE_SCORECARD'!$A$47:$A$106,0))&lt;&gt;"",INDEX('05_CANDIDATE_SCORECARD'!$R$47:$R$106,MATCH($B$4,'05_CANDIDATE_SCORECARD'!$A$47:$A$106,0))&lt;'02_SELECTION_CRITERIA'!$F$19),'02_SELECTION_CRITERIA'!$A$19&amp;"; ","")&amp;IF(AND('02_SELECTION_CRITERIA'!$A$20&lt;&gt;"",INDEX('05_CANDIDATE_SCORECARD'!$S$47:$S$106,MATCH($B$4,'05_CANDIDATE_SCORECARD'!$A$47:$A$106,0))&lt;&gt;"",INDEX('05_CANDIDATE_SCORECARD'!$S$47:$S$106,MATCH($B$4,'05_CANDIDATE_SCORECARD'!$A$47:$A$106,0))&lt;'02_SELECTION_CRITERIA'!$F$20),'02_SELECTION_CRITERIA'!$A$20&amp;"; ","")&amp;IF(AND('02_SELECTION_CRITERIA'!$A$21&lt;&gt;"",INDEX('05_CANDIDATE_SCORECARD'!$T$47:$T$106,MATCH($B$4,'05_CANDIDATE_SCORECARD'!$A$47:$A$106,0))&lt;&gt;"",INDEX('05_CANDIDATE_SCORECARD'!$T$47:$T$106,MATCH($B$4,'05_CANDIDATE_SCORECARD'!$A$47:$A$106,0))&lt;'02_SELECTION_CRITERIA'!$F$21),'02_SELECTION_CRITERIA'!$A$21&amp;"; ","")),""))</f>
        <v/>
      </c>
      <c r="B31" s="21"/>
    </row>
    <row r="32" customFormat="false" ht="15" hidden="false" customHeight="false" outlineLevel="0" collapsed="false">
      <c r="A32" s="21"/>
      <c r="B32" s="21"/>
    </row>
    <row r="34" customFormat="false" ht="15" hidden="false" customHeight="false" outlineLevel="0" collapsed="false">
      <c r="A34" s="11" t="s">
        <v>152</v>
      </c>
      <c r="B34" s="46" t="str">
        <f aca="false">IF($B$4="","",IFERROR(IF(ISBLANK(INDEX('04_CANDIDATES'!$K$5:$K$64,MATCH($B$4,'04_CANDIDATES'!$A$5:$A$64,0))),"",INDEX('04_CANDIDATES'!$K$5:$K$64,MATCH($B$4,'04_CANDIDATES'!$A$5:$A$64,0))),""))</f>
        <v/>
      </c>
    </row>
    <row r="35" customFormat="false" ht="15" hidden="false" customHeight="false" outlineLevel="0" collapsed="false">
      <c r="A35" s="11" t="s">
        <v>172</v>
      </c>
      <c r="B35" s="46" t="str">
        <f aca="false">IF($B$4="","",IFERROR(IF(ISBLANK(INDEX('04_CANDIDATES'!$L$5:$L$64,MATCH($B$4,'04_CANDIDATES'!$A$5:$A$64,0))),"",INDEX('04_CANDIDATES'!$L$5:$L$64,MATCH($B$4,'04_CANDIDATES'!$A$5:$A$64,0))),""))</f>
        <v/>
      </c>
    </row>
    <row r="36" customFormat="false" ht="15" hidden="false" customHeight="false" outlineLevel="0" collapsed="false">
      <c r="A36" s="11" t="s">
        <v>250</v>
      </c>
      <c r="B36" s="46" t="str">
        <f aca="false">IF($B$4="","",IFERROR(INDEX('05_CANDIDATE_SCORECARD'!$Y$47:$Y$106,MATCH($B$4,'05_CANDIDATE_SCORECARD'!$A$47:$A$106,0)),""))</f>
        <v/>
      </c>
    </row>
    <row r="38" customFormat="false" ht="15" hidden="false" customHeight="true" outlineLevel="0" collapsed="false">
      <c r="A38" s="16" t="s">
        <v>251</v>
      </c>
      <c r="B38" s="16"/>
    </row>
    <row r="39" customFormat="false" ht="15" hidden="false" customHeight="false" outlineLevel="0" collapsed="false">
      <c r="A39" s="16"/>
      <c r="B39" s="16"/>
    </row>
    <row r="40" customFormat="false" ht="15" hidden="false" customHeight="false" outlineLevel="0" collapsed="false">
      <c r="A40" s="16"/>
      <c r="B40" s="16"/>
    </row>
  </sheetData>
  <sheetProtection sheet="true" formatCells="false" formatColumns="false" formatRows="false" sort="false" autoFilter="false"/>
  <mergeCells count="9">
    <mergeCell ref="A1:B1"/>
    <mergeCell ref="A2:B2"/>
    <mergeCell ref="A11:B11"/>
    <mergeCell ref="A14:B16"/>
    <mergeCell ref="A19:B20"/>
    <mergeCell ref="A23:B24"/>
    <mergeCell ref="A27:B28"/>
    <mergeCell ref="A31:B32"/>
    <mergeCell ref="A38:B40"/>
  </mergeCells>
  <conditionalFormatting sqref="B9">
    <cfRule type="expression" priority="2" aboveAverage="0" equalAverage="0" bottom="0" percent="0" rank="0" text="" dxfId="10">
      <formula>B9="Recommended"</formula>
    </cfRule>
    <cfRule type="expression" priority="3" aboveAverage="0" equalAverage="0" bottom="0" percent="0" rank="0" text="" dxfId="12">
      <formula>B9="Not Recommended"</formula>
    </cfRule>
    <cfRule type="expression" priority="4" aboveAverage="0" equalAverage="0" bottom="0" percent="0" rank="0" text="" dxfId="11">
      <formula>B9="Recommended with Reservations"</formula>
    </cfRule>
  </conditionalFormatting>
  <dataValidations count="1">
    <dataValidation allowBlank="true" errorStyle="stop" operator="between" showDropDown="false" showErrorMessage="false" showInputMessage="false" sqref="B4" type="list">
      <formula1>'04_CANDIDATES'!$A$5:$A$64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22"/>
  </cols>
  <sheetData>
    <row r="1" customFormat="false" ht="33.75" hidden="false" customHeight="true" outlineLevel="0" collapsed="false">
      <c r="A1" s="17" t="s">
        <v>252</v>
      </c>
      <c r="B1" s="17"/>
      <c r="C1" s="17"/>
      <c r="D1" s="17"/>
      <c r="E1" s="17"/>
      <c r="F1" s="17"/>
      <c r="G1" s="17"/>
      <c r="H1" s="17"/>
      <c r="I1" s="17"/>
      <c r="J1" s="17"/>
    </row>
    <row r="2" customFormat="false" ht="15" hidden="false" customHeight="false" outlineLevel="0" collapsed="false">
      <c r="A2" s="18" t="s">
        <v>253</v>
      </c>
      <c r="B2" s="18"/>
      <c r="C2" s="18"/>
      <c r="D2" s="18"/>
      <c r="E2" s="18"/>
      <c r="F2" s="18"/>
      <c r="G2" s="18"/>
      <c r="H2" s="18"/>
      <c r="I2" s="18"/>
      <c r="J2" s="18"/>
    </row>
    <row r="4" customFormat="false" ht="35.05" hidden="false" customHeight="false" outlineLevel="0" collapsed="false">
      <c r="A4" s="61" t="s">
        <v>77</v>
      </c>
      <c r="B4" s="61" t="s">
        <v>79</v>
      </c>
      <c r="C4" s="61" t="s">
        <v>254</v>
      </c>
      <c r="D4" s="61" t="s">
        <v>60</v>
      </c>
      <c r="E4" s="61" t="s">
        <v>255</v>
      </c>
      <c r="F4" s="61" t="s">
        <v>256</v>
      </c>
      <c r="G4" s="61" t="s">
        <v>257</v>
      </c>
      <c r="H4" s="61" t="s">
        <v>146</v>
      </c>
      <c r="I4" s="61" t="s">
        <v>205</v>
      </c>
      <c r="J4" s="61" t="s">
        <v>156</v>
      </c>
      <c r="K4" s="61" t="s">
        <v>258</v>
      </c>
      <c r="L4" s="61" t="s">
        <v>191</v>
      </c>
      <c r="M4" s="61" t="s">
        <v>95</v>
      </c>
      <c r="O4" s="61" t="s">
        <v>259</v>
      </c>
    </row>
    <row r="5" customFormat="false" ht="15" hidden="false" customHeight="false" outlineLevel="0" collapsed="false">
      <c r="A5" s="46" t="s">
        <v>185</v>
      </c>
      <c r="B5" s="46" t="s">
        <v>260</v>
      </c>
      <c r="C5" s="46" t="s">
        <v>260</v>
      </c>
      <c r="D5" s="46" t="s">
        <v>261</v>
      </c>
      <c r="E5" s="46" t="s">
        <v>262</v>
      </c>
      <c r="F5" s="46" t="s">
        <v>263</v>
      </c>
      <c r="G5" s="46" t="s">
        <v>264</v>
      </c>
      <c r="H5" s="46" t="s">
        <v>234</v>
      </c>
      <c r="I5" s="46" t="s">
        <v>227</v>
      </c>
      <c r="J5" s="46" t="s">
        <v>265</v>
      </c>
      <c r="K5" s="46" t="s">
        <v>266</v>
      </c>
      <c r="L5" s="46" t="s">
        <v>267</v>
      </c>
      <c r="M5" s="46" t="n">
        <v>1</v>
      </c>
      <c r="O5" s="46" t="s">
        <v>268</v>
      </c>
    </row>
    <row r="6" customFormat="false" ht="15" hidden="false" customHeight="false" outlineLevel="0" collapsed="false">
      <c r="A6" s="46" t="s">
        <v>269</v>
      </c>
      <c r="B6" s="46" t="s">
        <v>270</v>
      </c>
      <c r="C6" s="46" t="s">
        <v>270</v>
      </c>
      <c r="D6" s="46" t="s">
        <v>271</v>
      </c>
      <c r="E6" s="46" t="s">
        <v>272</v>
      </c>
      <c r="F6" s="46" t="s">
        <v>273</v>
      </c>
      <c r="G6" s="46" t="s">
        <v>274</v>
      </c>
      <c r="H6" s="46" t="s">
        <v>235</v>
      </c>
      <c r="I6" s="46" t="s">
        <v>228</v>
      </c>
      <c r="J6" s="46" t="s">
        <v>201</v>
      </c>
      <c r="K6" s="46" t="s">
        <v>275</v>
      </c>
      <c r="L6" s="46" t="s">
        <v>276</v>
      </c>
      <c r="M6" s="46" t="n">
        <v>2</v>
      </c>
      <c r="O6" s="46" t="s">
        <v>277</v>
      </c>
    </row>
    <row r="7" customFormat="false" ht="15" hidden="false" customHeight="false" outlineLevel="0" collapsed="false">
      <c r="A7" s="46" t="s">
        <v>278</v>
      </c>
      <c r="D7" s="46" t="s">
        <v>279</v>
      </c>
      <c r="E7" s="46" t="s">
        <v>280</v>
      </c>
      <c r="F7" s="46" t="s">
        <v>281</v>
      </c>
      <c r="G7" s="46" t="s">
        <v>282</v>
      </c>
      <c r="H7" s="46" t="s">
        <v>236</v>
      </c>
      <c r="I7" s="46" t="s">
        <v>210</v>
      </c>
      <c r="J7" s="46" t="s">
        <v>202</v>
      </c>
      <c r="K7" s="46" t="s">
        <v>283</v>
      </c>
      <c r="L7" s="46" t="s">
        <v>284</v>
      </c>
      <c r="M7" s="46" t="n">
        <v>3</v>
      </c>
      <c r="O7" s="46" t="s">
        <v>285</v>
      </c>
    </row>
    <row r="8" customFormat="false" ht="15" hidden="false" customHeight="false" outlineLevel="0" collapsed="false">
      <c r="A8" s="46" t="s">
        <v>286</v>
      </c>
      <c r="D8" s="46" t="s">
        <v>287</v>
      </c>
      <c r="E8" s="46" t="s">
        <v>288</v>
      </c>
      <c r="G8" s="46" t="s">
        <v>289</v>
      </c>
      <c r="H8" s="46" t="s">
        <v>237</v>
      </c>
      <c r="I8" s="46" t="s">
        <v>211</v>
      </c>
      <c r="J8" s="46" t="s">
        <v>203</v>
      </c>
      <c r="L8" s="46" t="s">
        <v>290</v>
      </c>
      <c r="M8" s="46" t="n">
        <v>4</v>
      </c>
      <c r="O8" s="46" t="s">
        <v>291</v>
      </c>
    </row>
    <row r="9" customFormat="false" ht="15" hidden="false" customHeight="false" outlineLevel="0" collapsed="false">
      <c r="A9" s="46" t="s">
        <v>188</v>
      </c>
      <c r="D9" s="46" t="s">
        <v>292</v>
      </c>
      <c r="E9" s="46" t="s">
        <v>293</v>
      </c>
      <c r="G9" s="46" t="s">
        <v>294</v>
      </c>
      <c r="H9" s="46" t="s">
        <v>238</v>
      </c>
      <c r="I9" s="46" t="s">
        <v>229</v>
      </c>
      <c r="J9" s="46" t="s">
        <v>282</v>
      </c>
      <c r="M9" s="46" t="n">
        <v>5</v>
      </c>
      <c r="O9" s="46" t="s">
        <v>295</v>
      </c>
    </row>
    <row r="10" customFormat="false" ht="15" hidden="false" customHeight="false" outlineLevel="0" collapsed="false">
      <c r="A10" s="46" t="s">
        <v>296</v>
      </c>
      <c r="D10" s="46" t="s">
        <v>297</v>
      </c>
      <c r="E10" s="46" t="s">
        <v>298</v>
      </c>
      <c r="H10" s="46" t="s">
        <v>239</v>
      </c>
      <c r="I10" s="46" t="s">
        <v>230</v>
      </c>
      <c r="O10" s="46" t="s">
        <v>299</v>
      </c>
    </row>
    <row r="11" customFormat="false" ht="15" hidden="false" customHeight="false" outlineLevel="0" collapsed="false">
      <c r="A11" s="46" t="s">
        <v>241</v>
      </c>
      <c r="H11" s="46" t="s">
        <v>240</v>
      </c>
      <c r="I11" s="46" t="s">
        <v>231</v>
      </c>
      <c r="O11" s="46" t="s">
        <v>300</v>
      </c>
    </row>
    <row r="12" customFormat="false" ht="15" hidden="false" customHeight="false" outlineLevel="0" collapsed="false">
      <c r="H12" s="46" t="s">
        <v>241</v>
      </c>
      <c r="I12" s="46" t="s">
        <v>232</v>
      </c>
      <c r="O12" s="46" t="s">
        <v>301</v>
      </c>
    </row>
    <row r="13" customFormat="false" ht="15" hidden="false" customHeight="false" outlineLevel="0" collapsed="false">
      <c r="I13" s="46" t="s">
        <v>213</v>
      </c>
      <c r="O13" s="46" t="s">
        <v>302</v>
      </c>
    </row>
    <row r="14" customFormat="false" ht="15" hidden="false" customHeight="false" outlineLevel="0" collapsed="false">
      <c r="I14" s="46" t="s">
        <v>201</v>
      </c>
      <c r="O14" s="46" t="s">
        <v>303</v>
      </c>
    </row>
    <row r="15" customFormat="false" ht="15" hidden="false" customHeight="false" outlineLevel="0" collapsed="false">
      <c r="I15" s="46" t="s">
        <v>202</v>
      </c>
      <c r="O15" s="46" t="s">
        <v>304</v>
      </c>
    </row>
    <row r="16" customFormat="false" ht="15" hidden="false" customHeight="false" outlineLevel="0" collapsed="false">
      <c r="I16" s="46" t="s">
        <v>203</v>
      </c>
      <c r="O16" s="46" t="s">
        <v>188</v>
      </c>
    </row>
    <row r="17" customFormat="false" ht="15" hidden="false" customHeight="false" outlineLevel="0" collapsed="false">
      <c r="O17" s="46" t="s">
        <v>305</v>
      </c>
    </row>
    <row r="18" customFormat="false" ht="15" hidden="false" customHeight="false" outlineLevel="0" collapsed="false">
      <c r="O18" s="46" t="s">
        <v>306</v>
      </c>
    </row>
    <row r="19" customFormat="false" ht="15" hidden="false" customHeight="false" outlineLevel="0" collapsed="false">
      <c r="O19" s="46" t="s">
        <v>307</v>
      </c>
    </row>
    <row r="20" customFormat="false" ht="15" hidden="false" customHeight="false" outlineLevel="0" collapsed="false">
      <c r="O20" s="46" t="s">
        <v>308</v>
      </c>
    </row>
    <row r="21" customFormat="false" ht="15" hidden="false" customHeight="false" outlineLevel="0" collapsed="false">
      <c r="O21" s="46" t="s">
        <v>309</v>
      </c>
    </row>
    <row r="22" customFormat="false" ht="15" hidden="false" customHeight="false" outlineLevel="0" collapsed="false">
      <c r="O22" s="46" t="s">
        <v>310</v>
      </c>
    </row>
    <row r="23" customFormat="false" ht="15" hidden="false" customHeight="false" outlineLevel="0" collapsed="false">
      <c r="O23" s="46" t="s">
        <v>311</v>
      </c>
    </row>
    <row r="24" customFormat="false" ht="15" hidden="false" customHeight="false" outlineLevel="0" collapsed="false">
      <c r="O24" s="46" t="s">
        <v>312</v>
      </c>
    </row>
    <row r="25" customFormat="false" ht="15" hidden="false" customHeight="false" outlineLevel="0" collapsed="false">
      <c r="O25" s="32"/>
    </row>
    <row r="26" customFormat="false" ht="15" hidden="false" customHeight="false" outlineLevel="0" collapsed="false">
      <c r="O26" s="32"/>
    </row>
    <row r="27" customFormat="false" ht="15" hidden="false" customHeight="false" outlineLevel="0" collapsed="false">
      <c r="O27" s="32"/>
    </row>
    <row r="28" customFormat="false" ht="15" hidden="false" customHeight="false" outlineLevel="0" collapsed="false">
      <c r="O28" s="32"/>
    </row>
    <row r="29" customFormat="false" ht="15" hidden="false" customHeight="false" outlineLevel="0" collapsed="false">
      <c r="O29" s="32"/>
    </row>
    <row r="30" customFormat="false" ht="15" hidden="false" customHeight="false" outlineLevel="0" collapsed="false">
      <c r="O30" s="32"/>
    </row>
    <row r="31" customFormat="false" ht="15" hidden="false" customHeight="false" outlineLevel="0" collapsed="false">
      <c r="O31" s="32"/>
    </row>
    <row r="32" customFormat="false" ht="15" hidden="false" customHeight="false" outlineLevel="0" collapsed="false">
      <c r="O32" s="32"/>
    </row>
  </sheetData>
  <sheetProtection sheet="true" formatCells="false" formatColumns="false" formatRows="false" sort="false" autoFilter="false"/>
  <mergeCells count="2">
    <mergeCell ref="A1:J1"/>
    <mergeCell ref="A2:J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2026-08-12T11:08:07Z</dcterms:created>
  <dc:creator>openpyxl</dc:creator>
  <dc:description/>
  <dc:language>en-US</dc:language>
  <cp:lastModifiedBy/>
  <dcterms:modified xsi:type="dcterms:W3CDTF">2026-08-12T11:08:13Z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